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 год" sheetId="1" r:id="rId1"/>
    <sheet name="2013 год" sheetId="2" r:id="rId2"/>
    <sheet name="2012 год" sheetId="3" r:id="rId3"/>
  </sheets>
  <calcPr calcId="124519"/>
</workbook>
</file>

<file path=xl/calcChain.xml><?xml version="1.0" encoding="utf-8"?>
<calcChain xmlns="http://schemas.openxmlformats.org/spreadsheetml/2006/main">
  <c r="E28" i="3"/>
  <c r="E23"/>
  <c r="E14"/>
  <c r="E10"/>
  <c r="D40" i="2"/>
  <c r="E39"/>
  <c r="E40" s="1"/>
  <c r="E30"/>
  <c r="E25"/>
  <c r="E18"/>
  <c r="E14"/>
  <c r="E8"/>
  <c r="E35" i="1"/>
  <c r="E36" s="1"/>
  <c r="F36" s="1"/>
  <c r="D35"/>
  <c r="E30"/>
  <c r="E12"/>
  <c r="F32" i="3" l="1"/>
  <c r="E32"/>
</calcChain>
</file>

<file path=xl/sharedStrings.xml><?xml version="1.0" encoding="utf-8"?>
<sst xmlns="http://schemas.openxmlformats.org/spreadsheetml/2006/main" count="189" uniqueCount="119">
  <si>
    <t>Реестр ветеранов ВОВ, вдов погибших (умерших) ветеранов ВОВ и тружеников тыла,</t>
  </si>
  <si>
    <t>№ п/п</t>
  </si>
  <si>
    <t>Ф.И.О.</t>
  </si>
  <si>
    <t>МО</t>
  </si>
  <si>
    <t>Всего ст-ть ремонтных работ, тыс.рублей</t>
  </si>
  <si>
    <t>размер предоставленной субсидии, тыс.рублей</t>
  </si>
  <si>
    <t>апрель 2014 г</t>
  </si>
  <si>
    <t>Звягинцева Тамара Николаевна</t>
  </si>
  <si>
    <t>с.Красногвардейское</t>
  </si>
  <si>
    <t>Сотникова Антонина Петровна</t>
  </si>
  <si>
    <t>Кирилихина Лидия Леонтьевна</t>
  </si>
  <si>
    <t>с.Привольное</t>
  </si>
  <si>
    <t>Карагодина Раиса Семеновна</t>
  </si>
  <si>
    <t>Лелюх Ольга Николаевна</t>
  </si>
  <si>
    <t>Кузьминова Нина Николаевна</t>
  </si>
  <si>
    <t>итого за апрель месяц:</t>
  </si>
  <si>
    <t>май 2014 г</t>
  </si>
  <si>
    <t>Пьянова Анна Сергеевна</t>
  </si>
  <si>
    <t>Фисько Анна Яковлевна</t>
  </si>
  <si>
    <t>Приходько Дарья Ивановна</t>
  </si>
  <si>
    <t>Пономарев Михаил Михайлович</t>
  </si>
  <si>
    <t>с.Преградное</t>
  </si>
  <si>
    <t>итого за май месяц:</t>
  </si>
  <si>
    <t>июнь 2014 г</t>
  </si>
  <si>
    <t>Окорокова Нина Павловна</t>
  </si>
  <si>
    <t>Кравченко Любовь Васильевна</t>
  </si>
  <si>
    <t>п.Коммунар</t>
  </si>
  <si>
    <t>Гайворонский Павел Гаврилович</t>
  </si>
  <si>
    <t>Атанова Клара Ивановна</t>
  </si>
  <si>
    <t>Горяйнова Нина Даниловна</t>
  </si>
  <si>
    <t>Щербакова Пелогея Степановна</t>
  </si>
  <si>
    <t>Нерубальский Николай Александрович</t>
  </si>
  <si>
    <t>Ковалева Екатерина Владимировна</t>
  </si>
  <si>
    <t>Салиев Сергей Михайлович</t>
  </si>
  <si>
    <t>с.Новомихайловское</t>
  </si>
  <si>
    <t>Белых Раиса Григорьевна</t>
  </si>
  <si>
    <t>итого за июнь месяц:</t>
  </si>
  <si>
    <t>июль 2014 г</t>
  </si>
  <si>
    <t>Лиляков Николай Егорович</t>
  </si>
  <si>
    <t>Петрова Анна Дмитриева</t>
  </si>
  <si>
    <t>Гопкало Мария Харитоновна</t>
  </si>
  <si>
    <t>итого за июль месяц:</t>
  </si>
  <si>
    <t>остаток</t>
  </si>
  <si>
    <t>ВСЕГО:</t>
  </si>
  <si>
    <t>Главный специалист отдела муниципального хозяйства администрации Красногвардейского муниципального района СК</t>
  </si>
  <si>
    <t>Ю.С.Дмитриева</t>
  </si>
  <si>
    <t xml:space="preserve">Реестр инвалидов ВОВ, участников ВОВ и вдов погибших (умерших) инвалидов ВОВ и участников ВОВ </t>
  </si>
  <si>
    <t>апрель 2013 г</t>
  </si>
  <si>
    <t>Севостьянов Пётр Романович</t>
  </si>
  <si>
    <t>х.Богомолов</t>
  </si>
  <si>
    <t>Аксёнова Нина Ивановна</t>
  </si>
  <si>
    <t>май 2013 г</t>
  </si>
  <si>
    <t>Виноградова Антонина Петровна</t>
  </si>
  <si>
    <t>Карташов Алексей Иванович</t>
  </si>
  <si>
    <t>Анпилов Алексей Тимофеевич</t>
  </si>
  <si>
    <t>Емельянов Василий Иванович</t>
  </si>
  <si>
    <t>июнь 2013 г</t>
  </si>
  <si>
    <t>Рыжих Татьяна Ивановна</t>
  </si>
  <si>
    <t>Богданов Николай Алексеевич</t>
  </si>
  <si>
    <t>с.Дмитриевское</t>
  </si>
  <si>
    <t xml:space="preserve"> август 2013 г</t>
  </si>
  <si>
    <t>Михайлова Мария Никитовна</t>
  </si>
  <si>
    <t>с. Покровское</t>
  </si>
  <si>
    <t>Горбулин Василий Прокофьевич</t>
  </si>
  <si>
    <t>Горяйнов Николай Васильевич</t>
  </si>
  <si>
    <t>Попова Анна Николаевна</t>
  </si>
  <si>
    <t>Ушаков Александр Яковлевич</t>
  </si>
  <si>
    <t>итого за август месяц:</t>
  </si>
  <si>
    <t>сентябрь 2013 г</t>
  </si>
  <si>
    <t>Прокопенко Нина Алексеевна</t>
  </si>
  <si>
    <t>Дмитриева Мария Арсентьевна</t>
  </si>
  <si>
    <t>Балдыгина Екатерина Семеновна</t>
  </si>
  <si>
    <t>итого за сентябрь месяц:</t>
  </si>
  <si>
    <t>октябрь 2013 г</t>
  </si>
  <si>
    <t>Ботагов Михаил Иванович</t>
  </si>
  <si>
    <t>с.Ладовская Балка</t>
  </si>
  <si>
    <t>Зобова Анна Петровна</t>
  </si>
  <si>
    <t>итого за октябрь месяц:</t>
  </si>
  <si>
    <t>ноябрь 2013 г</t>
  </si>
  <si>
    <t>Черкашин Иван Андреевич</t>
  </si>
  <si>
    <t>Полтаринова Ксенья Тимофеевна</t>
  </si>
  <si>
    <t>Лысенко Александра Архиповна</t>
  </si>
  <si>
    <t>итого за ноябрь месяц:</t>
  </si>
  <si>
    <t>апрель 2012 г</t>
  </si>
  <si>
    <t>Пашков Александр Александрович</t>
  </si>
  <si>
    <t>Горяйнов Владимир Алексеевич</t>
  </si>
  <si>
    <t>Подопрыглов Гавриила Антонович</t>
  </si>
  <si>
    <t>Сапегин Дмитрий Александрович</t>
  </si>
  <si>
    <t>Итого за апрель месяц:</t>
  </si>
  <si>
    <t>май 2012 г</t>
  </si>
  <si>
    <t>Чаплыгин Иван Алексеевич</t>
  </si>
  <si>
    <t>Петренко Мария Харитоновна</t>
  </si>
  <si>
    <t>Итого за май месяц:</t>
  </si>
  <si>
    <t>июнь 2012 г</t>
  </si>
  <si>
    <t>Деренский Михаил Федорович</t>
  </si>
  <si>
    <t>Закурдаева Татьяна Феодоровна</t>
  </si>
  <si>
    <t>Завалишин Василий Петрович</t>
  </si>
  <si>
    <t>Шепилова Раиса Павловна</t>
  </si>
  <si>
    <t>Шелудько Николай Алексеевич</t>
  </si>
  <si>
    <t>Щукин Василий Михайлович</t>
  </si>
  <si>
    <t>Запорожец Антонина Ивановна</t>
  </si>
  <si>
    <t>Итого за июнь месяц:</t>
  </si>
  <si>
    <t>июль 2012 г</t>
  </si>
  <si>
    <t>Пашков Иван Васильевич</t>
  </si>
  <si>
    <t>Маслов Алексей Алексеевич</t>
  </si>
  <si>
    <t>Суханов Александр Иванович</t>
  </si>
  <si>
    <t>Итого за июль месяц:</t>
  </si>
  <si>
    <t>август 2012 г</t>
  </si>
  <si>
    <t>Петренко Мария Петровна</t>
  </si>
  <si>
    <t>Итого за август месяц:</t>
  </si>
  <si>
    <t>Остаток</t>
  </si>
  <si>
    <r>
      <t>Реестр инвалидов ВОВ, участников ВОВ и вдов погибших (умерших) инвалидов ВОВ и участников ВОВ, которым предоставлена адресная социальная помощь на ремонт жилых помещений в</t>
    </r>
    <r>
      <rPr>
        <b/>
        <sz val="12"/>
        <color theme="1"/>
        <rFont val="Calibri"/>
        <family val="2"/>
        <charset val="204"/>
        <scheme val="minor"/>
      </rPr>
      <t xml:space="preserve"> 2012 году</t>
    </r>
  </si>
  <si>
    <r>
      <t xml:space="preserve">которым предоставлена адресная социальная помощь на ремонт жилых помещений в </t>
    </r>
    <r>
      <rPr>
        <b/>
        <sz val="12"/>
        <color theme="1"/>
        <rFont val="Calibri"/>
        <family val="2"/>
        <charset val="204"/>
        <scheme val="minor"/>
      </rPr>
      <t>2013 году</t>
    </r>
  </si>
  <si>
    <r>
      <t xml:space="preserve">которым предоставлена адресная социальная помощь на ремонт жилых помещений в </t>
    </r>
    <r>
      <rPr>
        <b/>
        <sz val="12"/>
        <color theme="1"/>
        <rFont val="Calibri"/>
        <family val="2"/>
        <charset val="204"/>
        <scheme val="minor"/>
      </rPr>
      <t>2014 году</t>
    </r>
  </si>
  <si>
    <t>Лимит 2012 г., рублей</t>
  </si>
  <si>
    <t>Всего ст-ть ремонтных работ, рублей</t>
  </si>
  <si>
    <t>размер предоставленной субсидии, рублей</t>
  </si>
  <si>
    <t>Лимит 2013 г., рублей</t>
  </si>
  <si>
    <t>Лимит 2014 г., рублей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</si>
</sst>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0" fontId="8" fillId="0" borderId="1" xfId="0" applyFont="1" applyBorder="1"/>
    <xf numFmtId="0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0" fontId="4" fillId="0" borderId="1" xfId="0" applyFont="1" applyFill="1" applyBorder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B14" sqref="B14"/>
    </sheetView>
  </sheetViews>
  <sheetFormatPr defaultRowHeight="15"/>
  <cols>
    <col min="1" max="1" width="8.140625" customWidth="1"/>
    <col min="2" max="2" width="31.42578125" customWidth="1"/>
    <col min="3" max="3" width="23.5703125" customWidth="1"/>
    <col min="4" max="4" width="12.140625" customWidth="1"/>
    <col min="5" max="5" width="10.28515625" customWidth="1"/>
  </cols>
  <sheetData>
    <row r="1" spans="1:6">
      <c r="A1" s="63" t="s">
        <v>0</v>
      </c>
      <c r="B1" s="63"/>
      <c r="C1" s="63"/>
      <c r="D1" s="63"/>
      <c r="E1" s="63"/>
      <c r="F1" s="63"/>
    </row>
    <row r="2" spans="1:6" ht="15.75">
      <c r="A2" s="63" t="s">
        <v>113</v>
      </c>
      <c r="B2" s="63"/>
      <c r="C2" s="63"/>
      <c r="D2" s="63"/>
      <c r="E2" s="63"/>
      <c r="F2" s="63"/>
    </row>
    <row r="3" spans="1:6">
      <c r="A3" s="1"/>
      <c r="B3" s="1"/>
      <c r="C3" s="1"/>
      <c r="D3" s="1"/>
      <c r="E3" s="1"/>
      <c r="F3" s="1"/>
    </row>
    <row r="4" spans="1:6" ht="60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118</v>
      </c>
    </row>
    <row r="5" spans="1:6">
      <c r="A5" s="64" t="s">
        <v>6</v>
      </c>
      <c r="B5" s="65"/>
      <c r="C5" s="65"/>
      <c r="D5" s="65"/>
      <c r="E5" s="65"/>
      <c r="F5" s="66"/>
    </row>
    <row r="6" spans="1:6">
      <c r="A6" s="3">
        <v>1</v>
      </c>
      <c r="B6" s="4" t="s">
        <v>7</v>
      </c>
      <c r="C6" s="3" t="s">
        <v>8</v>
      </c>
      <c r="D6" s="5">
        <v>138150</v>
      </c>
      <c r="E6" s="5">
        <v>96705</v>
      </c>
      <c r="F6" s="6">
        <v>2050000</v>
      </c>
    </row>
    <row r="7" spans="1:6">
      <c r="A7" s="3">
        <v>2</v>
      </c>
      <c r="B7" s="4" t="s">
        <v>9</v>
      </c>
      <c r="C7" s="3" t="s">
        <v>8</v>
      </c>
      <c r="D7" s="7">
        <v>215763</v>
      </c>
      <c r="E7" s="5">
        <v>100000</v>
      </c>
      <c r="F7" s="8"/>
    </row>
    <row r="8" spans="1:6">
      <c r="A8" s="3">
        <v>3</v>
      </c>
      <c r="B8" s="4" t="s">
        <v>10</v>
      </c>
      <c r="C8" s="3" t="s">
        <v>11</v>
      </c>
      <c r="D8" s="5">
        <v>192051</v>
      </c>
      <c r="E8" s="5">
        <v>100000</v>
      </c>
      <c r="F8" s="8"/>
    </row>
    <row r="9" spans="1:6">
      <c r="A9" s="3">
        <v>4</v>
      </c>
      <c r="B9" s="4" t="s">
        <v>12</v>
      </c>
      <c r="C9" s="3" t="s">
        <v>8</v>
      </c>
      <c r="D9" s="5">
        <v>144831</v>
      </c>
      <c r="E9" s="5">
        <v>100000</v>
      </c>
      <c r="F9" s="8"/>
    </row>
    <row r="10" spans="1:6">
      <c r="A10" s="3">
        <v>5</v>
      </c>
      <c r="B10" s="4" t="s">
        <v>13</v>
      </c>
      <c r="C10" s="3" t="s">
        <v>8</v>
      </c>
      <c r="D10" s="5">
        <v>146580</v>
      </c>
      <c r="E10" s="5">
        <v>100000</v>
      </c>
      <c r="F10" s="8"/>
    </row>
    <row r="11" spans="1:6">
      <c r="A11" s="3">
        <v>6</v>
      </c>
      <c r="B11" s="4" t="s">
        <v>14</v>
      </c>
      <c r="C11" s="3" t="s">
        <v>8</v>
      </c>
      <c r="D11" s="5">
        <v>29553</v>
      </c>
      <c r="E11" s="8">
        <v>20687.099999999999</v>
      </c>
      <c r="F11" s="8"/>
    </row>
    <row r="12" spans="1:6">
      <c r="A12" s="4"/>
      <c r="B12" s="9" t="s">
        <v>15</v>
      </c>
      <c r="C12" s="4"/>
      <c r="D12" s="4"/>
      <c r="E12" s="10">
        <f>E11+E10+E9+E8+E7+E6</f>
        <v>517392.1</v>
      </c>
      <c r="F12" s="11"/>
    </row>
    <row r="13" spans="1:6">
      <c r="A13" s="64" t="s">
        <v>16</v>
      </c>
      <c r="B13" s="65"/>
      <c r="C13" s="65"/>
      <c r="D13" s="65"/>
      <c r="E13" s="65"/>
      <c r="F13" s="66"/>
    </row>
    <row r="14" spans="1:6">
      <c r="A14" s="12">
        <v>1</v>
      </c>
      <c r="B14" s="4" t="s">
        <v>17</v>
      </c>
      <c r="C14" s="3" t="s">
        <v>11</v>
      </c>
      <c r="D14" s="13">
        <v>205216</v>
      </c>
      <c r="E14" s="13">
        <v>100000</v>
      </c>
      <c r="F14" s="4"/>
    </row>
    <row r="15" spans="1:6">
      <c r="A15" s="12">
        <v>2</v>
      </c>
      <c r="B15" s="4" t="s">
        <v>18</v>
      </c>
      <c r="C15" s="3" t="s">
        <v>8</v>
      </c>
      <c r="D15" s="13">
        <v>72988</v>
      </c>
      <c r="E15" s="14">
        <v>51091.6</v>
      </c>
      <c r="F15" s="4"/>
    </row>
    <row r="16" spans="1:6">
      <c r="A16" s="12">
        <v>3</v>
      </c>
      <c r="B16" s="4" t="s">
        <v>19</v>
      </c>
      <c r="C16" s="3" t="s">
        <v>8</v>
      </c>
      <c r="D16" s="13">
        <v>50013</v>
      </c>
      <c r="E16" s="14">
        <v>35009.1</v>
      </c>
      <c r="F16" s="4"/>
    </row>
    <row r="17" spans="1:6">
      <c r="A17" s="15">
        <v>4</v>
      </c>
      <c r="B17" s="4" t="s">
        <v>20</v>
      </c>
      <c r="C17" s="12" t="s">
        <v>21</v>
      </c>
      <c r="D17" s="13">
        <v>168222</v>
      </c>
      <c r="E17" s="13">
        <v>100000</v>
      </c>
      <c r="F17" s="4"/>
    </row>
    <row r="18" spans="1:6">
      <c r="A18" s="4"/>
      <c r="B18" s="9" t="s">
        <v>22</v>
      </c>
      <c r="C18" s="4"/>
      <c r="D18" s="4"/>
      <c r="E18" s="10">
        <v>286100.7</v>
      </c>
      <c r="F18" s="4"/>
    </row>
    <row r="19" spans="1:6">
      <c r="A19" s="64" t="s">
        <v>23</v>
      </c>
      <c r="B19" s="65"/>
      <c r="C19" s="65"/>
      <c r="D19" s="65"/>
      <c r="E19" s="65"/>
      <c r="F19" s="66"/>
    </row>
    <row r="20" spans="1:6">
      <c r="A20" s="3">
        <v>1</v>
      </c>
      <c r="B20" s="4" t="s">
        <v>24</v>
      </c>
      <c r="C20" s="3" t="s">
        <v>8</v>
      </c>
      <c r="D20" s="13">
        <v>141100</v>
      </c>
      <c r="E20" s="13">
        <v>98770</v>
      </c>
      <c r="F20" s="4"/>
    </row>
    <row r="21" spans="1:6">
      <c r="A21" s="3">
        <v>2</v>
      </c>
      <c r="B21" s="4" t="s">
        <v>25</v>
      </c>
      <c r="C21" s="3" t="s">
        <v>26</v>
      </c>
      <c r="D21" s="13">
        <v>118791</v>
      </c>
      <c r="E21" s="14">
        <v>83153.7</v>
      </c>
      <c r="F21" s="4"/>
    </row>
    <row r="22" spans="1:6">
      <c r="A22" s="3">
        <v>3</v>
      </c>
      <c r="B22" s="4" t="s">
        <v>27</v>
      </c>
      <c r="C22" s="3" t="s">
        <v>8</v>
      </c>
      <c r="D22" s="13">
        <v>148216</v>
      </c>
      <c r="E22" s="13">
        <v>100000</v>
      </c>
      <c r="F22" s="4"/>
    </row>
    <row r="23" spans="1:6">
      <c r="A23" s="3">
        <v>4</v>
      </c>
      <c r="B23" s="4" t="s">
        <v>28</v>
      </c>
      <c r="C23" s="3" t="s">
        <v>21</v>
      </c>
      <c r="D23" s="13">
        <v>152703</v>
      </c>
      <c r="E23" s="13">
        <v>100000</v>
      </c>
      <c r="F23" s="4"/>
    </row>
    <row r="24" spans="1:6">
      <c r="A24" s="3">
        <v>5</v>
      </c>
      <c r="B24" s="4" t="s">
        <v>29</v>
      </c>
      <c r="C24" s="3" t="s">
        <v>8</v>
      </c>
      <c r="D24" s="13">
        <v>167341</v>
      </c>
      <c r="E24" s="13">
        <v>100000</v>
      </c>
      <c r="F24" s="4"/>
    </row>
    <row r="25" spans="1:6">
      <c r="A25" s="3">
        <v>6</v>
      </c>
      <c r="B25" s="4" t="s">
        <v>30</v>
      </c>
      <c r="C25" s="3" t="s">
        <v>11</v>
      </c>
      <c r="D25" s="13">
        <v>145236</v>
      </c>
      <c r="E25" s="13">
        <v>100000</v>
      </c>
      <c r="F25" s="4"/>
    </row>
    <row r="26" spans="1:6">
      <c r="A26" s="3">
        <v>7</v>
      </c>
      <c r="B26" s="4" t="s">
        <v>31</v>
      </c>
      <c r="C26" s="3" t="s">
        <v>26</v>
      </c>
      <c r="D26" s="13">
        <v>159726</v>
      </c>
      <c r="E26" s="13">
        <v>100000</v>
      </c>
      <c r="F26" s="4"/>
    </row>
    <row r="27" spans="1:6">
      <c r="A27" s="3">
        <v>8</v>
      </c>
      <c r="B27" s="4" t="s">
        <v>32</v>
      </c>
      <c r="C27" s="3" t="s">
        <v>8</v>
      </c>
      <c r="D27" s="13">
        <v>157070</v>
      </c>
      <c r="E27" s="13">
        <v>100000</v>
      </c>
      <c r="F27" s="4"/>
    </row>
    <row r="28" spans="1:6">
      <c r="A28" s="3">
        <v>9</v>
      </c>
      <c r="B28" s="4" t="s">
        <v>33</v>
      </c>
      <c r="C28" s="3" t="s">
        <v>34</v>
      </c>
      <c r="D28" s="13">
        <v>121675</v>
      </c>
      <c r="E28" s="14">
        <v>85172.5</v>
      </c>
      <c r="F28" s="4"/>
    </row>
    <row r="29" spans="1:6">
      <c r="A29" s="3">
        <v>10</v>
      </c>
      <c r="B29" s="4" t="s">
        <v>35</v>
      </c>
      <c r="C29" s="3" t="s">
        <v>8</v>
      </c>
      <c r="D29" s="5">
        <v>176813</v>
      </c>
      <c r="E29" s="5">
        <v>100000</v>
      </c>
      <c r="F29" s="4"/>
    </row>
    <row r="30" spans="1:6">
      <c r="A30" s="4"/>
      <c r="B30" s="9" t="s">
        <v>36</v>
      </c>
      <c r="C30" s="4"/>
      <c r="D30" s="4"/>
      <c r="E30" s="10">
        <f>E29+E28+E27+E26+E25+E24+E23+E22+E21+E20</f>
        <v>967096.2</v>
      </c>
      <c r="F30" s="4"/>
    </row>
    <row r="31" spans="1:6">
      <c r="A31" s="67" t="s">
        <v>37</v>
      </c>
      <c r="B31" s="68"/>
      <c r="C31" s="68"/>
      <c r="D31" s="68"/>
      <c r="E31" s="68"/>
      <c r="F31" s="69"/>
    </row>
    <row r="32" spans="1:6">
      <c r="A32" s="3">
        <v>1</v>
      </c>
      <c r="B32" s="4" t="s">
        <v>38</v>
      </c>
      <c r="C32" s="3" t="s">
        <v>8</v>
      </c>
      <c r="D32" s="5">
        <v>141100</v>
      </c>
      <c r="E32" s="5">
        <v>98770</v>
      </c>
      <c r="F32" s="4"/>
    </row>
    <row r="33" spans="1:6">
      <c r="A33" s="3">
        <v>2</v>
      </c>
      <c r="B33" s="4" t="s">
        <v>39</v>
      </c>
      <c r="C33" s="3" t="s">
        <v>8</v>
      </c>
      <c r="D33" s="5">
        <v>157280</v>
      </c>
      <c r="E33" s="5">
        <v>100000</v>
      </c>
      <c r="F33" s="4"/>
    </row>
    <row r="34" spans="1:6">
      <c r="A34" s="3">
        <v>3</v>
      </c>
      <c r="B34" s="4" t="s">
        <v>40</v>
      </c>
      <c r="C34" s="3" t="s">
        <v>11</v>
      </c>
      <c r="D34" s="5">
        <v>115086</v>
      </c>
      <c r="E34" s="8">
        <v>80560.2</v>
      </c>
      <c r="F34" s="4"/>
    </row>
    <row r="35" spans="1:6">
      <c r="A35" s="4"/>
      <c r="B35" s="9" t="s">
        <v>41</v>
      </c>
      <c r="C35" s="4"/>
      <c r="D35" s="16">
        <f>D34+D33+D32+D29+D28+D27+D26+D25+D24+D23+D22+D21+D20+D17+D16+D15+D14+D11+D10+D9+D8+D7+D6</f>
        <v>3265504</v>
      </c>
      <c r="E35" s="10">
        <f>E34+E33+E32</f>
        <v>279330.2</v>
      </c>
      <c r="F35" s="17" t="s">
        <v>42</v>
      </c>
    </row>
    <row r="36" spans="1:6">
      <c r="A36" s="4"/>
      <c r="B36" s="9" t="s">
        <v>43</v>
      </c>
      <c r="C36" s="4"/>
      <c r="D36" s="4"/>
      <c r="E36" s="18">
        <f>E35+E30+E18+E12</f>
        <v>2049919.1999999997</v>
      </c>
      <c r="F36" s="19">
        <f>F6-E36</f>
        <v>80.800000000279397</v>
      </c>
    </row>
    <row r="38" spans="1:6" ht="43.5" customHeight="1">
      <c r="A38" s="62" t="s">
        <v>44</v>
      </c>
      <c r="B38" s="62"/>
      <c r="C38" s="20"/>
      <c r="D38" s="21" t="s">
        <v>45</v>
      </c>
    </row>
  </sheetData>
  <mergeCells count="7">
    <mergeCell ref="A38:B38"/>
    <mergeCell ref="A1:F1"/>
    <mergeCell ref="A2:F2"/>
    <mergeCell ref="A5:F5"/>
    <mergeCell ref="A13:F13"/>
    <mergeCell ref="A19:F19"/>
    <mergeCell ref="A31:F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B14" sqref="B14"/>
    </sheetView>
  </sheetViews>
  <sheetFormatPr defaultRowHeight="15"/>
  <cols>
    <col min="1" max="1" width="7.85546875" customWidth="1"/>
    <col min="2" max="2" width="29.85546875" customWidth="1"/>
    <col min="3" max="3" width="21.5703125" customWidth="1"/>
    <col min="4" max="4" width="12.5703125" customWidth="1"/>
    <col min="5" max="5" width="14" customWidth="1"/>
    <col min="6" max="6" width="11.42578125" customWidth="1"/>
  </cols>
  <sheetData>
    <row r="1" spans="1:6">
      <c r="A1" s="63" t="s">
        <v>46</v>
      </c>
      <c r="B1" s="63"/>
      <c r="C1" s="63"/>
      <c r="D1" s="63"/>
      <c r="E1" s="63"/>
      <c r="F1" s="63"/>
    </row>
    <row r="2" spans="1:6" ht="15.75">
      <c r="A2" s="63" t="s">
        <v>112</v>
      </c>
      <c r="B2" s="63"/>
      <c r="C2" s="63"/>
      <c r="D2" s="63"/>
      <c r="E2" s="63"/>
      <c r="F2" s="63"/>
    </row>
    <row r="3" spans="1:6">
      <c r="A3" s="21"/>
      <c r="B3" s="21"/>
      <c r="C3" s="21"/>
      <c r="D3" s="21"/>
      <c r="E3" s="21"/>
      <c r="F3" s="21"/>
    </row>
    <row r="4" spans="1:6" ht="51">
      <c r="A4" s="61" t="s">
        <v>1</v>
      </c>
      <c r="B4" s="61" t="s">
        <v>2</v>
      </c>
      <c r="C4" s="61" t="s">
        <v>3</v>
      </c>
      <c r="D4" s="61" t="s">
        <v>115</v>
      </c>
      <c r="E4" s="61" t="s">
        <v>116</v>
      </c>
      <c r="F4" s="61" t="s">
        <v>117</v>
      </c>
    </row>
    <row r="5" spans="1:6">
      <c r="A5" s="71" t="s">
        <v>47</v>
      </c>
      <c r="B5" s="72"/>
      <c r="C5" s="72"/>
      <c r="D5" s="72"/>
      <c r="E5" s="72"/>
      <c r="F5" s="73"/>
    </row>
    <row r="6" spans="1:6">
      <c r="A6" s="22">
        <v>1</v>
      </c>
      <c r="B6" s="23" t="s">
        <v>48</v>
      </c>
      <c r="C6" s="22" t="s">
        <v>49</v>
      </c>
      <c r="D6" s="46">
        <v>182064</v>
      </c>
      <c r="E6" s="46">
        <v>91032</v>
      </c>
      <c r="F6" s="29">
        <v>1300000</v>
      </c>
    </row>
    <row r="7" spans="1:6">
      <c r="A7" s="22">
        <v>2</v>
      </c>
      <c r="B7" s="23" t="s">
        <v>50</v>
      </c>
      <c r="C7" s="22" t="s">
        <v>11</v>
      </c>
      <c r="D7" s="46">
        <v>181828</v>
      </c>
      <c r="E7" s="46">
        <v>90914</v>
      </c>
      <c r="F7" s="25"/>
    </row>
    <row r="8" spans="1:6">
      <c r="A8" s="23"/>
      <c r="B8" s="26" t="s">
        <v>15</v>
      </c>
      <c r="C8" s="23"/>
      <c r="D8" s="23"/>
      <c r="E8" s="47">
        <f>E7+E6</f>
        <v>181946</v>
      </c>
      <c r="F8" s="25"/>
    </row>
    <row r="9" spans="1:6">
      <c r="A9" s="70" t="s">
        <v>51</v>
      </c>
      <c r="B9" s="70"/>
      <c r="C9" s="70"/>
      <c r="D9" s="70"/>
      <c r="E9" s="70"/>
      <c r="F9" s="70"/>
    </row>
    <row r="10" spans="1:6">
      <c r="A10" s="22">
        <v>3</v>
      </c>
      <c r="B10" s="23" t="s">
        <v>52</v>
      </c>
      <c r="C10" s="22" t="s">
        <v>11</v>
      </c>
      <c r="D10" s="46">
        <v>109299</v>
      </c>
      <c r="E10" s="46">
        <v>54649.5</v>
      </c>
      <c r="F10" s="60"/>
    </row>
    <row r="11" spans="1:6" ht="14.25" customHeight="1">
      <c r="A11" s="22">
        <v>4</v>
      </c>
      <c r="B11" s="23" t="s">
        <v>53</v>
      </c>
      <c r="C11" s="28" t="s">
        <v>8</v>
      </c>
      <c r="D11" s="46">
        <v>48699</v>
      </c>
      <c r="E11" s="46">
        <v>24349.5</v>
      </c>
      <c r="F11" s="60"/>
    </row>
    <row r="12" spans="1:6">
      <c r="A12" s="22">
        <v>5</v>
      </c>
      <c r="B12" s="23" t="s">
        <v>54</v>
      </c>
      <c r="C12" s="22" t="s">
        <v>26</v>
      </c>
      <c r="D12" s="46">
        <v>85271</v>
      </c>
      <c r="E12" s="46">
        <v>42635.5</v>
      </c>
      <c r="F12" s="25"/>
    </row>
    <row r="13" spans="1:6">
      <c r="A13" s="22">
        <v>6</v>
      </c>
      <c r="B13" s="23" t="s">
        <v>55</v>
      </c>
      <c r="C13" s="22" t="s">
        <v>21</v>
      </c>
      <c r="D13" s="46">
        <v>193369</v>
      </c>
      <c r="E13" s="46">
        <v>96684.5</v>
      </c>
      <c r="F13" s="23"/>
    </row>
    <row r="14" spans="1:6">
      <c r="A14" s="23"/>
      <c r="B14" s="26" t="s">
        <v>22</v>
      </c>
      <c r="C14" s="23"/>
      <c r="D14" s="23"/>
      <c r="E14" s="29">
        <f>E13+E12+E11+E10</f>
        <v>218319</v>
      </c>
      <c r="F14" s="23"/>
    </row>
    <row r="15" spans="1:6">
      <c r="A15" s="30"/>
      <c r="B15" s="31"/>
      <c r="C15" s="32" t="s">
        <v>56</v>
      </c>
      <c r="D15" s="31"/>
      <c r="E15" s="31"/>
      <c r="F15" s="33"/>
    </row>
    <row r="16" spans="1:6">
      <c r="A16" s="22">
        <v>7</v>
      </c>
      <c r="B16" s="23" t="s">
        <v>57</v>
      </c>
      <c r="C16" s="22" t="s">
        <v>11</v>
      </c>
      <c r="D16" s="48">
        <v>103862</v>
      </c>
      <c r="E16" s="48">
        <v>51931</v>
      </c>
      <c r="F16" s="23"/>
    </row>
    <row r="17" spans="1:6">
      <c r="A17" s="22">
        <v>8</v>
      </c>
      <c r="B17" s="23" t="s">
        <v>58</v>
      </c>
      <c r="C17" s="22" t="s">
        <v>59</v>
      </c>
      <c r="D17" s="46">
        <v>46900</v>
      </c>
      <c r="E17" s="46">
        <v>23450</v>
      </c>
      <c r="F17" s="23"/>
    </row>
    <row r="18" spans="1:6">
      <c r="A18" s="23"/>
      <c r="B18" s="26" t="s">
        <v>36</v>
      </c>
      <c r="C18" s="23"/>
      <c r="D18" s="49"/>
      <c r="E18" s="47">
        <f>E17+E16</f>
        <v>75381</v>
      </c>
      <c r="F18" s="34"/>
    </row>
    <row r="19" spans="1:6">
      <c r="A19" s="71" t="s">
        <v>60</v>
      </c>
      <c r="B19" s="74"/>
      <c r="C19" s="74"/>
      <c r="D19" s="74"/>
      <c r="E19" s="74"/>
      <c r="F19" s="75"/>
    </row>
    <row r="20" spans="1:6">
      <c r="A20" s="22">
        <v>9</v>
      </c>
      <c r="B20" s="23" t="s">
        <v>61</v>
      </c>
      <c r="C20" s="22" t="s">
        <v>62</v>
      </c>
      <c r="D20" s="46">
        <v>60935.31</v>
      </c>
      <c r="E20" s="46">
        <v>30467.66</v>
      </c>
      <c r="F20" s="23"/>
    </row>
    <row r="21" spans="1:6">
      <c r="A21" s="22">
        <v>10</v>
      </c>
      <c r="B21" s="23" t="s">
        <v>63</v>
      </c>
      <c r="C21" s="28" t="s">
        <v>8</v>
      </c>
      <c r="D21" s="46">
        <v>193934</v>
      </c>
      <c r="E21" s="46">
        <v>96967</v>
      </c>
      <c r="F21" s="23"/>
    </row>
    <row r="22" spans="1:6">
      <c r="A22" s="22">
        <v>11</v>
      </c>
      <c r="B22" s="23" t="s">
        <v>64</v>
      </c>
      <c r="C22" s="28" t="s">
        <v>8</v>
      </c>
      <c r="D22" s="46">
        <v>109461</v>
      </c>
      <c r="E22" s="46">
        <v>54730.5</v>
      </c>
      <c r="F22" s="23"/>
    </row>
    <row r="23" spans="1:6">
      <c r="A23" s="22">
        <v>12</v>
      </c>
      <c r="B23" s="23" t="s">
        <v>65</v>
      </c>
      <c r="C23" s="28" t="s">
        <v>8</v>
      </c>
      <c r="D23" s="46">
        <v>81015</v>
      </c>
      <c r="E23" s="46">
        <v>40507.5</v>
      </c>
      <c r="F23" s="23"/>
    </row>
    <row r="24" spans="1:6">
      <c r="A24" s="22">
        <v>13</v>
      </c>
      <c r="B24" s="23" t="s">
        <v>66</v>
      </c>
      <c r="C24" s="28" t="s">
        <v>8</v>
      </c>
      <c r="D24" s="46">
        <v>74878</v>
      </c>
      <c r="E24" s="50">
        <v>37439.5</v>
      </c>
      <c r="F24" s="23"/>
    </row>
    <row r="25" spans="1:6">
      <c r="A25" s="23"/>
      <c r="B25" s="26" t="s">
        <v>67</v>
      </c>
      <c r="C25" s="23"/>
      <c r="D25" s="23"/>
      <c r="E25" s="29">
        <f>E24+E23+E22+E21+E20</f>
        <v>260112.16</v>
      </c>
      <c r="F25" s="35"/>
    </row>
    <row r="26" spans="1:6">
      <c r="A26" s="70" t="s">
        <v>68</v>
      </c>
      <c r="B26" s="70"/>
      <c r="C26" s="70"/>
      <c r="D26" s="70"/>
      <c r="E26" s="70"/>
      <c r="F26" s="70"/>
    </row>
    <row r="27" spans="1:6">
      <c r="A27" s="22">
        <v>14</v>
      </c>
      <c r="B27" s="23" t="s">
        <v>69</v>
      </c>
      <c r="C27" s="22" t="s">
        <v>11</v>
      </c>
      <c r="D27" s="46">
        <v>163455</v>
      </c>
      <c r="E27" s="46">
        <v>81727.5</v>
      </c>
      <c r="F27" s="23"/>
    </row>
    <row r="28" spans="1:6">
      <c r="A28" s="22">
        <v>15</v>
      </c>
      <c r="B28" s="23" t="s">
        <v>70</v>
      </c>
      <c r="C28" s="28" t="s">
        <v>8</v>
      </c>
      <c r="D28" s="46">
        <v>50000</v>
      </c>
      <c r="E28" s="46">
        <v>25000</v>
      </c>
      <c r="F28" s="23"/>
    </row>
    <row r="29" spans="1:6">
      <c r="A29" s="22">
        <v>16</v>
      </c>
      <c r="B29" s="23" t="s">
        <v>71</v>
      </c>
      <c r="C29" s="22" t="s">
        <v>11</v>
      </c>
      <c r="D29" s="50">
        <v>185878</v>
      </c>
      <c r="E29" s="46">
        <v>92939</v>
      </c>
      <c r="F29" s="23"/>
    </row>
    <row r="30" spans="1:6">
      <c r="A30" s="23"/>
      <c r="B30" s="26" t="s">
        <v>72</v>
      </c>
      <c r="C30" s="23"/>
      <c r="D30" s="23"/>
      <c r="E30" s="29">
        <f>E29+E28+E27</f>
        <v>199666.5</v>
      </c>
      <c r="F30" s="35"/>
    </row>
    <row r="31" spans="1:6">
      <c r="A31" s="71" t="s">
        <v>73</v>
      </c>
      <c r="B31" s="72"/>
      <c r="C31" s="72"/>
      <c r="D31" s="72"/>
      <c r="E31" s="72"/>
      <c r="F31" s="73"/>
    </row>
    <row r="32" spans="1:6">
      <c r="A32" s="22">
        <v>17</v>
      </c>
      <c r="B32" s="23" t="s">
        <v>74</v>
      </c>
      <c r="C32" s="22" t="s">
        <v>75</v>
      </c>
      <c r="D32" s="46">
        <v>257386</v>
      </c>
      <c r="E32" s="46">
        <v>100000</v>
      </c>
      <c r="F32" s="23"/>
    </row>
    <row r="33" spans="1:6">
      <c r="A33" s="22">
        <v>18</v>
      </c>
      <c r="B33" s="23" t="s">
        <v>76</v>
      </c>
      <c r="C33" s="22" t="s">
        <v>59</v>
      </c>
      <c r="D33" s="46">
        <v>175691.18</v>
      </c>
      <c r="E33" s="46">
        <v>87845.59</v>
      </c>
      <c r="F33" s="36"/>
    </row>
    <row r="34" spans="1:6">
      <c r="A34" s="23"/>
      <c r="B34" s="26" t="s">
        <v>77</v>
      </c>
      <c r="C34" s="23"/>
      <c r="D34" s="23"/>
      <c r="E34" s="29">
        <v>187845.59</v>
      </c>
      <c r="F34" s="35"/>
    </row>
    <row r="35" spans="1:6">
      <c r="A35" s="71" t="s">
        <v>78</v>
      </c>
      <c r="B35" s="72"/>
      <c r="C35" s="72"/>
      <c r="D35" s="72"/>
      <c r="E35" s="72"/>
      <c r="F35" s="73"/>
    </row>
    <row r="36" spans="1:6">
      <c r="A36" s="22">
        <v>19</v>
      </c>
      <c r="B36" s="23" t="s">
        <v>79</v>
      </c>
      <c r="C36" s="28" t="s">
        <v>8</v>
      </c>
      <c r="D36" s="46">
        <v>74902</v>
      </c>
      <c r="E36" s="46">
        <v>37451</v>
      </c>
      <c r="F36" s="36"/>
    </row>
    <row r="37" spans="1:6">
      <c r="A37" s="22">
        <v>20</v>
      </c>
      <c r="B37" s="23" t="s">
        <v>80</v>
      </c>
      <c r="C37" s="22" t="s">
        <v>11</v>
      </c>
      <c r="D37" s="46">
        <v>119005</v>
      </c>
      <c r="E37" s="46">
        <v>59502.5</v>
      </c>
      <c r="F37" s="23"/>
    </row>
    <row r="38" spans="1:6">
      <c r="A38" s="22">
        <v>21</v>
      </c>
      <c r="B38" s="37" t="s">
        <v>81</v>
      </c>
      <c r="C38" s="28" t="s">
        <v>8</v>
      </c>
      <c r="D38" s="46">
        <v>74121</v>
      </c>
      <c r="E38" s="46">
        <v>37060.5</v>
      </c>
      <c r="F38" s="23"/>
    </row>
    <row r="39" spans="1:6">
      <c r="A39" s="23"/>
      <c r="B39" s="26" t="s">
        <v>82</v>
      </c>
      <c r="C39" s="23"/>
      <c r="D39" s="21"/>
      <c r="E39" s="29">
        <f>E38+E37+E36</f>
        <v>134014</v>
      </c>
      <c r="F39" s="27" t="s">
        <v>42</v>
      </c>
    </row>
    <row r="40" spans="1:6">
      <c r="A40" s="23"/>
      <c r="B40" s="26" t="s">
        <v>43</v>
      </c>
      <c r="C40" s="23"/>
      <c r="D40" s="29">
        <f>D38+D37+D36+D33+D32+D29+D28+D27+D24+D23+D22+D21+D20+D17+D16+D13+D12+D11+D10+D7+D6</f>
        <v>2571953.4900000002</v>
      </c>
      <c r="E40" s="38">
        <f>E39+E34+E30+E25+E18+E14+E8</f>
        <v>1257284.25</v>
      </c>
      <c r="F40" s="39">
        <v>42715.75</v>
      </c>
    </row>
    <row r="42" spans="1:6" ht="53.25" customHeight="1">
      <c r="A42" s="62" t="s">
        <v>44</v>
      </c>
      <c r="B42" s="62"/>
      <c r="C42" s="20"/>
      <c r="D42" s="21" t="s">
        <v>45</v>
      </c>
    </row>
  </sheetData>
  <mergeCells count="9">
    <mergeCell ref="A26:F26"/>
    <mergeCell ref="A31:F31"/>
    <mergeCell ref="A35:F35"/>
    <mergeCell ref="A42:B42"/>
    <mergeCell ref="A1:F1"/>
    <mergeCell ref="A2:F2"/>
    <mergeCell ref="A5:F5"/>
    <mergeCell ref="A9:F9"/>
    <mergeCell ref="A19:F1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B20" sqref="B20"/>
    </sheetView>
  </sheetViews>
  <sheetFormatPr defaultRowHeight="15"/>
  <cols>
    <col min="2" max="2" width="31" customWidth="1"/>
    <col min="3" max="3" width="20.140625" customWidth="1"/>
    <col min="4" max="4" width="14.5703125" customWidth="1"/>
    <col min="5" max="5" width="12.5703125" customWidth="1"/>
    <col min="6" max="6" width="10.42578125" bestFit="1" customWidth="1"/>
  </cols>
  <sheetData>
    <row r="1" spans="1:6">
      <c r="A1" s="76" t="s">
        <v>111</v>
      </c>
      <c r="B1" s="76"/>
      <c r="C1" s="76"/>
      <c r="D1" s="76"/>
      <c r="E1" s="76"/>
      <c r="F1" s="76"/>
    </row>
    <row r="2" spans="1:6">
      <c r="A2" s="76"/>
      <c r="B2" s="76"/>
      <c r="C2" s="76"/>
      <c r="D2" s="76"/>
      <c r="E2" s="76"/>
      <c r="F2" s="76"/>
    </row>
    <row r="3" spans="1:6">
      <c r="A3" s="21"/>
      <c r="B3" s="21"/>
      <c r="C3" s="21"/>
      <c r="D3" s="21"/>
      <c r="E3" s="21"/>
      <c r="F3" s="21"/>
    </row>
    <row r="4" spans="1:6" ht="51">
      <c r="A4" s="61" t="s">
        <v>1</v>
      </c>
      <c r="B4" s="61" t="s">
        <v>2</v>
      </c>
      <c r="C4" s="61" t="s">
        <v>3</v>
      </c>
      <c r="D4" s="61" t="s">
        <v>115</v>
      </c>
      <c r="E4" s="61" t="s">
        <v>116</v>
      </c>
      <c r="F4" s="61" t="s">
        <v>114</v>
      </c>
    </row>
    <row r="5" spans="1:6" ht="13.5" customHeight="1">
      <c r="A5" s="77" t="s">
        <v>83</v>
      </c>
      <c r="B5" s="77"/>
      <c r="C5" s="77"/>
      <c r="D5" s="77"/>
      <c r="E5" s="77"/>
      <c r="F5" s="77"/>
    </row>
    <row r="6" spans="1:6">
      <c r="A6" s="22">
        <v>1</v>
      </c>
      <c r="B6" s="23" t="s">
        <v>84</v>
      </c>
      <c r="C6" s="22" t="s">
        <v>8</v>
      </c>
      <c r="D6" s="51">
        <v>99174</v>
      </c>
      <c r="E6" s="51">
        <v>49587</v>
      </c>
      <c r="F6" s="24">
        <v>900000</v>
      </c>
    </row>
    <row r="7" spans="1:6">
      <c r="A7" s="22">
        <v>2</v>
      </c>
      <c r="B7" s="23" t="s">
        <v>85</v>
      </c>
      <c r="C7" s="22" t="s">
        <v>8</v>
      </c>
      <c r="D7" s="51">
        <v>60423</v>
      </c>
      <c r="E7" s="51">
        <v>30212</v>
      </c>
      <c r="F7" s="23"/>
    </row>
    <row r="8" spans="1:6">
      <c r="A8" s="22">
        <v>3</v>
      </c>
      <c r="B8" s="23" t="s">
        <v>86</v>
      </c>
      <c r="C8" s="22" t="s">
        <v>8</v>
      </c>
      <c r="D8" s="51">
        <v>62444</v>
      </c>
      <c r="E8" s="51">
        <v>31222</v>
      </c>
      <c r="F8" s="23"/>
    </row>
    <row r="9" spans="1:6">
      <c r="A9" s="22">
        <v>4</v>
      </c>
      <c r="B9" s="23" t="s">
        <v>87</v>
      </c>
      <c r="C9" s="22" t="s">
        <v>26</v>
      </c>
      <c r="D9" s="51">
        <v>165066</v>
      </c>
      <c r="E9" s="51">
        <v>82533</v>
      </c>
      <c r="F9" s="23"/>
    </row>
    <row r="10" spans="1:6">
      <c r="A10" s="22"/>
      <c r="B10" s="26" t="s">
        <v>88</v>
      </c>
      <c r="C10" s="26"/>
      <c r="D10" s="40"/>
      <c r="E10" s="52">
        <f>SUM(E6:E9)</f>
        <v>193554</v>
      </c>
      <c r="F10" s="42"/>
    </row>
    <row r="11" spans="1:6" ht="13.5" customHeight="1">
      <c r="A11" s="78" t="s">
        <v>89</v>
      </c>
      <c r="B11" s="79"/>
      <c r="C11" s="79"/>
      <c r="D11" s="79"/>
      <c r="E11" s="79"/>
      <c r="F11" s="80"/>
    </row>
    <row r="12" spans="1:6">
      <c r="A12" s="22">
        <v>5</v>
      </c>
      <c r="B12" s="23" t="s">
        <v>90</v>
      </c>
      <c r="C12" s="22" t="s">
        <v>8</v>
      </c>
      <c r="D12" s="51">
        <v>98340</v>
      </c>
      <c r="E12" s="51">
        <v>49170</v>
      </c>
      <c r="F12" s="23"/>
    </row>
    <row r="13" spans="1:6">
      <c r="A13" s="22">
        <v>6</v>
      </c>
      <c r="B13" s="23" t="s">
        <v>91</v>
      </c>
      <c r="C13" s="22" t="s">
        <v>11</v>
      </c>
      <c r="D13" s="51">
        <v>12759</v>
      </c>
      <c r="E13" s="51">
        <v>63795</v>
      </c>
      <c r="F13" s="23"/>
    </row>
    <row r="14" spans="1:6">
      <c r="A14" s="27"/>
      <c r="B14" s="26" t="s">
        <v>92</v>
      </c>
      <c r="C14" s="26"/>
      <c r="D14" s="41"/>
      <c r="E14" s="52">
        <f>SUM(E12:E13)</f>
        <v>112965</v>
      </c>
      <c r="F14" s="43"/>
    </row>
    <row r="15" spans="1:6" ht="12.75" customHeight="1">
      <c r="A15" s="78" t="s">
        <v>93</v>
      </c>
      <c r="B15" s="79"/>
      <c r="C15" s="79"/>
      <c r="D15" s="79"/>
      <c r="E15" s="79"/>
      <c r="F15" s="80"/>
    </row>
    <row r="16" spans="1:6">
      <c r="A16" s="22">
        <v>7</v>
      </c>
      <c r="B16" s="23" t="s">
        <v>94</v>
      </c>
      <c r="C16" s="22" t="s">
        <v>8</v>
      </c>
      <c r="D16" s="51">
        <v>146957</v>
      </c>
      <c r="E16" s="51">
        <v>73479</v>
      </c>
      <c r="F16" s="23"/>
    </row>
    <row r="17" spans="1:6">
      <c r="A17" s="22">
        <v>8</v>
      </c>
      <c r="B17" s="23" t="s">
        <v>95</v>
      </c>
      <c r="C17" s="22" t="s">
        <v>11</v>
      </c>
      <c r="D17" s="51">
        <v>200000</v>
      </c>
      <c r="E17" s="51">
        <v>100000</v>
      </c>
      <c r="F17" s="23"/>
    </row>
    <row r="18" spans="1:6">
      <c r="A18" s="22">
        <v>9</v>
      </c>
      <c r="B18" s="23" t="s">
        <v>96</v>
      </c>
      <c r="C18" s="22" t="s">
        <v>8</v>
      </c>
      <c r="D18" s="51">
        <v>82468</v>
      </c>
      <c r="E18" s="51">
        <v>41234</v>
      </c>
      <c r="F18" s="23"/>
    </row>
    <row r="19" spans="1:6">
      <c r="A19" s="22">
        <v>10</v>
      </c>
      <c r="B19" s="23" t="s">
        <v>97</v>
      </c>
      <c r="C19" s="22" t="s">
        <v>11</v>
      </c>
      <c r="D19" s="51">
        <v>39500</v>
      </c>
      <c r="E19" s="51">
        <v>19750</v>
      </c>
      <c r="F19" s="23"/>
    </row>
    <row r="20" spans="1:6">
      <c r="A20" s="22">
        <v>11</v>
      </c>
      <c r="B20" s="23" t="s">
        <v>98</v>
      </c>
      <c r="C20" s="22" t="s">
        <v>11</v>
      </c>
      <c r="D20" s="51">
        <v>84700</v>
      </c>
      <c r="E20" s="51">
        <v>42350</v>
      </c>
      <c r="F20" s="23"/>
    </row>
    <row r="21" spans="1:6">
      <c r="A21" s="22">
        <v>12</v>
      </c>
      <c r="B21" s="23" t="s">
        <v>99</v>
      </c>
      <c r="C21" s="22" t="s">
        <v>11</v>
      </c>
      <c r="D21" s="51">
        <v>130089</v>
      </c>
      <c r="E21" s="51">
        <v>65044</v>
      </c>
      <c r="F21" s="44"/>
    </row>
    <row r="22" spans="1:6">
      <c r="A22" s="22">
        <v>13</v>
      </c>
      <c r="B22" s="23" t="s">
        <v>100</v>
      </c>
      <c r="C22" s="22" t="s">
        <v>11</v>
      </c>
      <c r="D22" s="51">
        <v>142338</v>
      </c>
      <c r="E22" s="53">
        <v>71169</v>
      </c>
      <c r="F22" s="23"/>
    </row>
    <row r="23" spans="1:6">
      <c r="A23" s="23"/>
      <c r="B23" s="26" t="s">
        <v>101</v>
      </c>
      <c r="C23" s="23"/>
      <c r="D23" s="23"/>
      <c r="E23" s="54">
        <f>SUM(E16:E22)</f>
        <v>413026</v>
      </c>
      <c r="F23" s="23"/>
    </row>
    <row r="24" spans="1:6" ht="13.5" customHeight="1">
      <c r="A24" s="78" t="s">
        <v>102</v>
      </c>
      <c r="B24" s="79"/>
      <c r="C24" s="79"/>
      <c r="D24" s="79"/>
      <c r="E24" s="79"/>
      <c r="F24" s="80"/>
    </row>
    <row r="25" spans="1:6">
      <c r="A25" s="28">
        <v>14</v>
      </c>
      <c r="B25" s="45" t="s">
        <v>103</v>
      </c>
      <c r="C25" s="28" t="s">
        <v>34</v>
      </c>
      <c r="D25" s="55">
        <v>190000</v>
      </c>
      <c r="E25" s="56">
        <v>95000</v>
      </c>
      <c r="F25" s="23"/>
    </row>
    <row r="26" spans="1:6">
      <c r="A26" s="28">
        <v>15</v>
      </c>
      <c r="B26" s="45" t="s">
        <v>104</v>
      </c>
      <c r="C26" s="28" t="s">
        <v>8</v>
      </c>
      <c r="D26" s="55">
        <v>34221</v>
      </c>
      <c r="E26" s="56">
        <v>17111</v>
      </c>
      <c r="F26" s="23"/>
    </row>
    <row r="27" spans="1:6">
      <c r="A27" s="22">
        <v>16</v>
      </c>
      <c r="B27" s="23" t="s">
        <v>105</v>
      </c>
      <c r="C27" s="22" t="s">
        <v>11</v>
      </c>
      <c r="D27" s="46">
        <v>16615</v>
      </c>
      <c r="E27" s="57">
        <v>8308</v>
      </c>
      <c r="F27" s="23"/>
    </row>
    <row r="28" spans="1:6">
      <c r="A28" s="23"/>
      <c r="B28" s="26" t="s">
        <v>106</v>
      </c>
      <c r="C28" s="23"/>
      <c r="D28" s="23"/>
      <c r="E28" s="54">
        <f>SUM(E25:E27)</f>
        <v>120419</v>
      </c>
      <c r="F28" s="23"/>
    </row>
    <row r="29" spans="1:6" ht="13.5" customHeight="1">
      <c r="A29" s="78" t="s">
        <v>107</v>
      </c>
      <c r="B29" s="79"/>
      <c r="C29" s="79"/>
      <c r="D29" s="79"/>
      <c r="E29" s="79"/>
      <c r="F29" s="80"/>
    </row>
    <row r="30" spans="1:6">
      <c r="A30" s="22">
        <v>17</v>
      </c>
      <c r="B30" s="23" t="s">
        <v>108</v>
      </c>
      <c r="C30" s="22" t="s">
        <v>11</v>
      </c>
      <c r="D30" s="46">
        <v>96500</v>
      </c>
      <c r="E30" s="57">
        <v>48250</v>
      </c>
      <c r="F30" s="23"/>
    </row>
    <row r="31" spans="1:6">
      <c r="A31" s="23"/>
      <c r="B31" s="26" t="s">
        <v>109</v>
      </c>
      <c r="C31" s="23"/>
      <c r="D31" s="22"/>
      <c r="E31" s="54">
        <v>48250</v>
      </c>
      <c r="F31" s="41" t="s">
        <v>110</v>
      </c>
    </row>
    <row r="32" spans="1:6">
      <c r="A32" s="23"/>
      <c r="B32" s="26" t="s">
        <v>43</v>
      </c>
      <c r="C32" s="23"/>
      <c r="D32" s="23"/>
      <c r="E32" s="59">
        <f>E30+E28+E23+E14+E10</f>
        <v>888214</v>
      </c>
      <c r="F32" s="58">
        <f>F6-E10-E14-E23-E28-E30</f>
        <v>11786</v>
      </c>
    </row>
    <row r="34" spans="1:4" ht="45.75" customHeight="1">
      <c r="A34" s="62" t="s">
        <v>44</v>
      </c>
      <c r="B34" s="62"/>
      <c r="C34" s="20"/>
      <c r="D34" s="21" t="s">
        <v>45</v>
      </c>
    </row>
  </sheetData>
  <mergeCells count="7">
    <mergeCell ref="A34:B34"/>
    <mergeCell ref="A1:F2"/>
    <mergeCell ref="A5:F5"/>
    <mergeCell ref="A11:F11"/>
    <mergeCell ref="A15:F15"/>
    <mergeCell ref="A24:F24"/>
    <mergeCell ref="A29:F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 год</vt:lpstr>
      <vt:lpstr>2013 год</vt:lpstr>
      <vt:lpstr>2012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2014-12-09T10:14:36Z</dcterms:modified>
</cp:coreProperties>
</file>