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43" i="1"/>
  <c r="E442"/>
  <c r="D443"/>
  <c r="D441"/>
  <c r="E441" s="1"/>
  <c r="D440"/>
  <c r="E440" s="1"/>
  <c r="D439"/>
  <c r="E439" s="1"/>
  <c r="C442"/>
  <c r="C439"/>
  <c r="C440"/>
  <c r="C441"/>
  <c r="D305"/>
  <c r="D356"/>
  <c r="E356" s="1"/>
  <c r="D353"/>
  <c r="E353" s="1"/>
  <c r="E357"/>
  <c r="E354"/>
  <c r="C304"/>
  <c r="E305"/>
  <c r="E306"/>
  <c r="E307"/>
  <c r="E326"/>
  <c r="E315"/>
  <c r="E312"/>
  <c r="E309"/>
  <c r="D54"/>
  <c r="C54"/>
  <c r="C42"/>
  <c r="C83"/>
  <c r="E82"/>
  <c r="E79"/>
  <c r="C80"/>
  <c r="E80" s="1"/>
  <c r="C76"/>
  <c r="E76" s="1"/>
  <c r="E75"/>
  <c r="E68"/>
  <c r="E67"/>
  <c r="E64"/>
  <c r="E63"/>
  <c r="E53"/>
  <c r="E52"/>
  <c r="E49"/>
  <c r="C50"/>
  <c r="E50" s="1"/>
  <c r="E48"/>
  <c r="C46"/>
  <c r="D43"/>
  <c r="E44"/>
  <c r="E41"/>
  <c r="E40"/>
  <c r="E314"/>
  <c r="E311"/>
  <c r="E350"/>
  <c r="E349"/>
  <c r="E347"/>
  <c r="E346"/>
  <c r="E344"/>
  <c r="E343"/>
  <c r="E341"/>
  <c r="E340"/>
  <c r="E338"/>
  <c r="E337"/>
  <c r="E331"/>
  <c r="E329"/>
  <c r="E328"/>
  <c r="E325"/>
  <c r="E355"/>
  <c r="E352"/>
  <c r="E320"/>
  <c r="E319"/>
  <c r="E318"/>
  <c r="E317"/>
  <c r="E308"/>
  <c r="E304"/>
  <c r="E119"/>
  <c r="E118"/>
  <c r="E117"/>
  <c r="E116"/>
  <c r="E115"/>
  <c r="E114"/>
  <c r="E113"/>
  <c r="E112"/>
  <c r="E111"/>
  <c r="E110"/>
  <c r="E109"/>
  <c r="E108"/>
  <c r="E107"/>
  <c r="E106"/>
  <c r="E104"/>
  <c r="E103"/>
  <c r="E101"/>
  <c r="E100"/>
  <c r="E99"/>
  <c r="E97"/>
  <c r="E96"/>
  <c r="E94"/>
  <c r="E93"/>
  <c r="E92"/>
  <c r="E91"/>
  <c r="E90"/>
  <c r="E87"/>
  <c r="E86"/>
  <c r="E85"/>
  <c r="E84"/>
  <c r="E83"/>
  <c r="E81"/>
  <c r="E77"/>
  <c r="E73"/>
  <c r="E72"/>
  <c r="E71"/>
  <c r="E70"/>
  <c r="E69"/>
  <c r="C362"/>
  <c r="C359" s="1"/>
  <c r="C360" s="1"/>
  <c r="E360" s="1"/>
  <c r="D391"/>
  <c r="C391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66"/>
  <c r="E65"/>
  <c r="E62"/>
  <c r="E61"/>
  <c r="E60"/>
  <c r="E59"/>
  <c r="E58"/>
  <c r="E57"/>
  <c r="E56"/>
  <c r="E55"/>
  <c r="E54"/>
  <c r="E51"/>
  <c r="E47"/>
  <c r="E282"/>
  <c r="E281"/>
  <c r="E280"/>
  <c r="E279"/>
  <c r="E278"/>
  <c r="E277"/>
  <c r="E276"/>
  <c r="E275"/>
  <c r="E274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0"/>
  <c r="E239"/>
  <c r="E237"/>
  <c r="E236"/>
  <c r="E234"/>
  <c r="E233"/>
  <c r="E232"/>
  <c r="E231"/>
  <c r="E230"/>
  <c r="E229"/>
  <c r="E228"/>
  <c r="E227"/>
  <c r="E226"/>
  <c r="E225"/>
  <c r="E224"/>
  <c r="E223"/>
  <c r="E222"/>
  <c r="E221"/>
  <c r="D218"/>
  <c r="C218"/>
  <c r="E220"/>
  <c r="E219"/>
  <c r="E217"/>
  <c r="E216"/>
  <c r="E214"/>
  <c r="E213"/>
  <c r="E212"/>
  <c r="E211"/>
  <c r="E210"/>
  <c r="E209"/>
  <c r="E208"/>
  <c r="E207"/>
  <c r="E206"/>
  <c r="E205"/>
  <c r="E204"/>
  <c r="E202"/>
  <c r="E199"/>
  <c r="E198"/>
  <c r="E197"/>
  <c r="E196"/>
  <c r="E195"/>
  <c r="E194"/>
  <c r="E191"/>
  <c r="E190"/>
  <c r="E189"/>
  <c r="E188"/>
  <c r="E187"/>
  <c r="E186"/>
  <c r="E185"/>
  <c r="E184"/>
  <c r="E183"/>
  <c r="E182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7"/>
  <c r="E136"/>
  <c r="E135"/>
  <c r="E134"/>
  <c r="E133"/>
  <c r="E132"/>
  <c r="E131"/>
  <c r="E130"/>
  <c r="E129"/>
  <c r="E126"/>
  <c r="E123"/>
  <c r="E120"/>
  <c r="C138"/>
  <c r="C139" s="1"/>
  <c r="E139" s="1"/>
  <c r="C127"/>
  <c r="C128" s="1"/>
  <c r="E128" s="1"/>
  <c r="C124"/>
  <c r="C125" s="1"/>
  <c r="E125" s="1"/>
  <c r="E388"/>
  <c r="E382"/>
  <c r="E381"/>
  <c r="E372"/>
  <c r="E371"/>
  <c r="C366"/>
  <c r="D398"/>
  <c r="E398" s="1"/>
  <c r="E386"/>
  <c r="E438"/>
  <c r="E437"/>
  <c r="E436"/>
  <c r="E435"/>
  <c r="E434"/>
  <c r="E433"/>
  <c r="E430"/>
  <c r="E429"/>
  <c r="E428"/>
  <c r="E427"/>
  <c r="E426"/>
  <c r="E425"/>
  <c r="E422"/>
  <c r="E421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7"/>
  <c r="E396"/>
  <c r="E395"/>
  <c r="E394"/>
  <c r="E393"/>
  <c r="E392"/>
  <c r="E389"/>
  <c r="E387"/>
  <c r="E385"/>
  <c r="E384"/>
  <c r="E383"/>
  <c r="E380"/>
  <c r="E379"/>
  <c r="E378"/>
  <c r="E377"/>
  <c r="E376"/>
  <c r="E375"/>
  <c r="E374"/>
  <c r="E373"/>
  <c r="E370"/>
  <c r="E369"/>
  <c r="E368"/>
  <c r="E367"/>
  <c r="E365"/>
  <c r="E364"/>
  <c r="E362"/>
  <c r="E361"/>
  <c r="D359"/>
  <c r="E358"/>
  <c r="D366"/>
  <c r="E366" s="1"/>
  <c r="E390"/>
  <c r="E26"/>
  <c r="E25"/>
  <c r="E36"/>
  <c r="E35"/>
  <c r="E34"/>
  <c r="E33"/>
  <c r="E32"/>
  <c r="E31"/>
  <c r="E28"/>
  <c r="E27"/>
  <c r="E24"/>
  <c r="E23"/>
  <c r="E22"/>
  <c r="E21"/>
  <c r="E20"/>
  <c r="E19"/>
  <c r="E18"/>
  <c r="E17"/>
  <c r="E16"/>
  <c r="E15"/>
  <c r="E14"/>
  <c r="E13"/>
  <c r="E12"/>
  <c r="E11"/>
  <c r="E10"/>
  <c r="C9"/>
  <c r="E9" s="1"/>
  <c r="E8"/>
  <c r="E7"/>
  <c r="E6"/>
  <c r="D30"/>
  <c r="D29"/>
  <c r="E29" s="1"/>
  <c r="C121" l="1"/>
  <c r="E121" s="1"/>
  <c r="E359"/>
  <c r="C363"/>
  <c r="E363" s="1"/>
  <c r="E218"/>
  <c r="E124"/>
  <c r="E138"/>
  <c r="C122"/>
  <c r="E122" s="1"/>
  <c r="E127"/>
  <c r="D485"/>
  <c r="E485" s="1"/>
  <c r="E391"/>
  <c r="E30"/>
  <c r="E43"/>
  <c r="E46"/>
  <c r="E42"/>
  <c r="E39"/>
</calcChain>
</file>

<file path=xl/sharedStrings.xml><?xml version="1.0" encoding="utf-8"?>
<sst xmlns="http://schemas.openxmlformats.org/spreadsheetml/2006/main" count="451" uniqueCount="213">
  <si>
    <t>№ п/п</t>
  </si>
  <si>
    <t>Наименование муниципальной       программы</t>
  </si>
  <si>
    <t>1. Управление финансами Красногвардейского муниципального района Ставропольского края, (Пост.№577 от 13.11.2014г.) всего:</t>
  </si>
  <si>
    <t>краевой бюджет</t>
  </si>
  <si>
    <t>местный бюджет</t>
  </si>
  <si>
    <t xml:space="preserve">1.1. Подпрограмма  «Повышение   сбалансированности   и устойчивости  бюджетной  системы», всего </t>
  </si>
  <si>
    <t>1.1.1.Основное мероприятие "Своевременное исполнение обязательств по обслуживанию муниципального долга Красногвардейского муниципального района"</t>
  </si>
  <si>
    <t>Мероприятие "Ослуживание муниципального долга Красногвардейского района"</t>
  </si>
  <si>
    <t>1.1.2. Основное мероприятие "Выравнивание бюджетной обеспеченности поселений Красногвардейского района в результате  осуществления мер финансовой  поддержки муниципальных образований Красногвардейского района"</t>
  </si>
  <si>
    <t>Мероприятие "Дотации на выравнивание бюджетной обеспеченности поселений из районного фонда финансовой поддержки"</t>
  </si>
  <si>
    <t>Мероприятие "Дотации на  поддержку мер по обеспечению  сбалансированности бюджетов поселений"</t>
  </si>
  <si>
    <t>Мероприятие " Иные межбюджетные трансферты на награждение победителей смотра-конкурса "На лучшую организацию и проведение работ по благоустройству, санитарной очистке и озеленение населенных пунктов среди поселений Красногвардейского района"</t>
  </si>
  <si>
    <t>1.2. Подпрограмма 2 «Обеспечение реализации муниципальной программы Красногвардейскогомуниципального  района "Управление финансами" и общепрограммные мероприятия"</t>
  </si>
  <si>
    <t>1.2.1.Основное мероприятие "Обеспечение деятельности финансового управления по реализации Программы"</t>
  </si>
  <si>
    <t>2. Развитие культуры Красногвардейского муниципального района Ставропольского края(Пост. №576 от 14.11.2013г.)всего:</t>
  </si>
  <si>
    <t>федеральный бюджет</t>
  </si>
  <si>
    <t xml:space="preserve"> в т.ч. краевой бюджет</t>
  </si>
  <si>
    <t xml:space="preserve"> 2.1.Подпрограмма «Организация культурно-досуговой деятельности»  </t>
  </si>
  <si>
    <t xml:space="preserve">2.1.1.Основное мероприятие 1                                                           "Организация и проведение  культурно-массовых и досуговых мероприятий" </t>
  </si>
  <si>
    <t>Мероприятие "Расходы, связанные с обеспечением деятельности учреждений (оказание услуг) в сфере культуры и кинематографии"</t>
  </si>
  <si>
    <t>Мепроприятие "Расходы, связанные с реализацией мероприятий по поддержки казачьего общества в Красногвардейском районе"</t>
  </si>
  <si>
    <t>Мепроприятие "Расходы связанные с реализацией  мероприятий по доступной среде в Красногвардейском районе"</t>
  </si>
  <si>
    <t>Мепроприятие "Расходы связанные с реализацией мероприятий по проведению районного смотра-конкурса учреждений культуры сельских поселений Красногвардейского муниципального района, посвященного Году Российского кино "Волшебный мир кино"</t>
  </si>
  <si>
    <t>Мепроприятие "Расходы связанные с реализацией мероприятия "Созвездие талантов"</t>
  </si>
  <si>
    <t>2.1.2.Основное мероприятие  2 "Социальная поддержка работников муниципальных учреждений культуры"</t>
  </si>
  <si>
    <t>Мероприятие "Меры социальной поддержки отдельных категорий граждан, работающих и проживающих в сельской местности"</t>
  </si>
  <si>
    <t xml:space="preserve">2.2.Подпрограмма «Развитие системы библиотечного обслуживания населения»  </t>
  </si>
  <si>
    <t xml:space="preserve"> в т.ч. федеральный бюджет</t>
  </si>
  <si>
    <t>2.2.1.Основное мероприятие1 "Осуществление библиотечного, библиографического и информационного обслуживания населения"</t>
  </si>
  <si>
    <t>Мероприятие "Расходы связанные с обеспечением деятельности (оказание услуг) бибилиотек</t>
  </si>
  <si>
    <t>Мероприятие "Расходы связанные с реализацией  мероприятий по комплектованию  книжного фонда муниципальной  библиотеки"</t>
  </si>
  <si>
    <t>Мероприятие "Иные межбюджетные трансферты из бюджетов муниципальных районов, передаваемые бюджетам поселений на  осуществление части полномочий по решению вопросов местного значения в соответствии с заключенными  соглашениями"</t>
  </si>
  <si>
    <t>Мероприятие "Иные межбюджетные трансферты на комплектование  книжных фондов библиотек муниципальных образований"</t>
  </si>
  <si>
    <t>2.2.2.Основное мероприятие 2 "Социальная поддержка работников муниципальных учреждений культуры"</t>
  </si>
  <si>
    <t>2.3.Подпрограмма «Развитие дополнительного образования детей в сфере культуры и искусства Красногвардейского муниципального района», всего</t>
  </si>
  <si>
    <t>2.3.1.Основное мероприятие 1 "Обеспечение предоставления дополнительного образования"</t>
  </si>
  <si>
    <t>Мероприятие "Расходы, связанные с обеспечением деятельности (оказание услуг) учреждений дополнительного образования в сфере культуры и искусства"</t>
  </si>
  <si>
    <t>2.3.2.Основное мероприятие 2 "Социальная поддержка педагогических  работников "</t>
  </si>
  <si>
    <t>Мероприятие "Субвенции на предоставление мер  социальной поддержки по оплате жилых  помещений, отопление и освещения  педагогическим работникам  образовательных учреждений,  проживающим  и работающим в сельской  местности,  рабочих поселках (поселках  городского типа)</t>
  </si>
  <si>
    <t xml:space="preserve">2.4. Подпрограмма «Обеспечение реализации муниципальной  ПрограммыКрасногвардейского муниципального района "Развитие культуры Красногвардейского муниципального района Ставропольского края и общепрограммные мероприятия </t>
  </si>
  <si>
    <t>2.4.1.Основное мероприятие 1 "Обеспечение реализации Программы"</t>
  </si>
  <si>
    <t>Мероприятие "Расходы связанные с обеспечением  деятельности (оказание услуг),  межпоселенченского центра по  обслуживанию учреждений культуры"</t>
  </si>
  <si>
    <t>Мероприятие "Расходы на выплаты по оплате труда работников местного самоуправления"</t>
  </si>
  <si>
    <t>Мероприятие "Расходы на обеспечение функций органов местного самоуправления"</t>
  </si>
  <si>
    <t>Мероприятия "Расходы, связаные с реализацией мероприятий по информатизации органов местного самоуправления""</t>
  </si>
  <si>
    <t>3. Развитие образования Красногвардейского муниципального района Ставропольского края(Пост.  №575 от 13.11.2013г.) всего:</t>
  </si>
  <si>
    <t>внебюджетные источники</t>
  </si>
  <si>
    <t>3.1. Подпрограмма «Развитие дошкольного, общего и дополнительного образования»</t>
  </si>
  <si>
    <t>3.1.1.Основное мепрориятие 1 "Обеспечение предоставления бесплатного дошкольного образования"</t>
  </si>
  <si>
    <t>Мероприятие "Расходы на обеспечение деятельности (оказания услуг) муниципальных учреждений"</t>
  </si>
  <si>
    <t>Мероприятие "Расходы, связанные с обеспечением питания в детских дошкольных учреждениях"</t>
  </si>
  <si>
    <t>Мероприятие "Субвенции на компенсацию  части платы, взимаемой с родителей (законных представителей) за присмотр и  уход за детьми, посещающими  образовательные организации, реализующие  образовательные программы дошкольного образования"</t>
  </si>
  <si>
    <t>Мероприятие "Субвенции на обеспечение  государственных гарантий реализации прав  на получение общедоступного и бесплатного дошкольного образования  в муниципальных  дошкольных и общеобразовательных  организациях и на финансовое обеспечение  получения дошкольного образования  в  частных дошкольных  и частных  образовательных организациях"</t>
  </si>
  <si>
    <t>3.1.2. Основное мероприятие 2 "Обеспечение предоставления бесплатного общего образования"</t>
  </si>
  <si>
    <t>Меропритяие "Расходы  на обеспечение деятельности (оказание услуг) муниципальных учреждений"</t>
  </si>
  <si>
    <t>Мероприятие "Расходы за счет целевых средств и безвозмездных поступлений "</t>
  </si>
  <si>
    <t>Мероприятие "Расходы  связанные с реализацией мероприятий по оздоровлению детей"</t>
  </si>
  <si>
    <t>Меропритяие "Расходы связанные с реализацией мероприятий по организации труда несовершеннолетних граждан"</t>
  </si>
  <si>
    <t>Мероприятие "Расходы связанные с мероприятиями по софинансированию расходов на создание в общеобразовательных  организациях, расположенных в сельской  местности, условий  для занятий физической культурой и спортом"</t>
  </si>
  <si>
    <t>Мероприятие " Расходы связанные с  реализацией мероприятий по оплате труда  работникам участвующим в увеличении доходов бюджета муниципального района"</t>
  </si>
  <si>
    <t>Меропритяие "Субвенции на обеспечение  государственных гарантий реализации прав на  получение общедоступного и бесплатного  начального общего, основного общего,  среднего общего образования в  муниципальных общеобразовательных организациях, а также обеспечение  дополнительного образования детей в  муниципальных общеобразовательных  организациях и на финансовое обеспечение  получения начального общего, основного  общего, среднего общего образования в  частных общеобразовательных организациях"</t>
  </si>
  <si>
    <t>3.1.3.Основное мероприятие 3 "Обеспечение предоставления дополнительного образования"</t>
  </si>
  <si>
    <t>Мероприятие "Расходы на обеспечение деятельности (оказание услуг) муниципальных учреждений"</t>
  </si>
  <si>
    <t>3.1.4. Основное мероприятие 4 "Социальная поддержка граждан"</t>
  </si>
  <si>
    <t>Меропритяие "Субвенции на 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</si>
  <si>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3.2 Подпрограмма «Обеспечение реализации муниципальной программы Красногвардейского муниципального района  "Развитие образования Красногвардейского муниципального района Ставропольского края» и общепорграммные мероприятия</t>
  </si>
  <si>
    <t xml:space="preserve">3.2.1 Основное меропритяие "Обеспечение деятельности по поддержке одаренных детей" </t>
  </si>
  <si>
    <t>3.2.2.Основное мероприятие "Обеспечение реализации программы"</t>
  </si>
  <si>
    <t>Меропритяие "Расходы на выплаты по оплате труда работников органов местного самоуправления"</t>
  </si>
  <si>
    <t>Меропритияе "Обеспечение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пунктов"</t>
  </si>
  <si>
    <t>Мероприятие "Расходв связанные с реализацией мероприятий по информации органов местного самоуправления"</t>
  </si>
  <si>
    <t>Мероприятие "Расходы связанные с реализацией мероприятий по развитию муниципальной службы"</t>
  </si>
  <si>
    <t>3.3. Подпрограмма "Государственная поддержка детей-сирот и детей, оставшихся без попечения родителей"</t>
  </si>
  <si>
    <t>3.3.1.Основное мероприятие "Защита прав и законных интересов детей-сирот и детей, оставшихся без попечения"</t>
  </si>
  <si>
    <t>Меропритяие "Субвенции на выплату денежных средств на содержание ребенка опекуну (попечетелю)</t>
  </si>
  <si>
    <t>Меропритяие "Субвенции на выплату на содержание детей-сирот и детей, осташихся без попечения родителей, в приемных семья, а также на вознаграждение, причитающееся  приемным родителям"</t>
  </si>
  <si>
    <t>Мероприятие "Субвенции на реализацию Закона Ставропольского края  "О наделении  органов местного самоуправления муниципальных районов и городских округов в Ставропольском крае отдельными государственными полномочиями  Ставропольскогок края  по организации и осуществлению деятельности по опеке и  попечительству" в области образования"</t>
  </si>
  <si>
    <t>Мерпориятие "Субвенции на выплату единовременного пособия усыновителям"</t>
  </si>
  <si>
    <t xml:space="preserve">4. Профилактика правонарушений в Красногвардейском муниципальном районе Ставропольского края (Пост.№574 от 13.11.2014г.), всего </t>
  </si>
  <si>
    <t>4.1. Подпрограмма  1 "Профилактика терроризма и эксстемизм,минимизация и или (ликвидация)  последствий его проявлений"</t>
  </si>
  <si>
    <t>4.1.1.Основное мероприятие 1 " Информационная пропагандистская работа по профилактике правонарушений"</t>
  </si>
  <si>
    <t>Мероприятие "Расходы на организацию освещения в средствах массовой  информации публикаций по  предупреждению терроризма, экстремизма и правонарушений"</t>
  </si>
  <si>
    <t>Мероприятие "Расходы на закупку и изготовление учебных пособий, стендов, плакатов, листовок по профилактике правонарушений анти экстремистической  и антитеррористической направленности"</t>
  </si>
  <si>
    <t>4.1.2.Основное мероприятие "Создание безопасных условий функцинирования объектов  учреждений  подведрмственных органам местного самоуправления Красногвардейского района"</t>
  </si>
  <si>
    <t>Мероприятие "Расходы на  ограждение, оборудование техническими   средствами, организация охраны  объектов муниципальной собственности"</t>
  </si>
  <si>
    <t>Мероприятие "Расходы на минимизацию и (или) ликвидацию последствий проявлений терроризма и экстремизма на территории Красногвардейского района"</t>
  </si>
  <si>
    <t>4.2.Подпрограмма 2 "Внедрение комплексной автоматизированной системы "Безопасный город (район)"</t>
  </si>
  <si>
    <t>4.2.1.Основное мероприятие 1 "Построение (развитие) АПК "Безопасный город"</t>
  </si>
  <si>
    <t>Мероприятие "Расходы на приобритение, установку систем видионаблюдения в местах массового пребывания граждан, систем оповещения, информирования населения об угрозе и возникновений чрезвычайных ситуаций, интеграция сиситем в аппаратно- программный комплекс"</t>
  </si>
  <si>
    <t>Меропритяе "Расходы на техническое обслуживание, ремонт, содержание аппаратно-программного комплекса"</t>
  </si>
  <si>
    <t>5. Развитие экономики, малого и среднего бизнеса, улучшение инвестиционного климата Красногвардейского муниципального района Ставропольского края ,(Пост.№573 от 13.11.2013г.), всего</t>
  </si>
  <si>
    <t xml:space="preserve">5.1. Подпрограмма «Поддержка субъектов малого и  среднего предпринимательства в Красногвардейском муниципальном районе» </t>
  </si>
  <si>
    <t>5.1.1 Основное мероприятие 1 "Оказание финансовой поддержки субъектам малого и среднего предпринимательства Красногвардейского муниципального района Ставропольского края"</t>
  </si>
  <si>
    <t>Мероприятие "Предоставление за счет средств бюджета Красногвардейского муниципального района субсидий на оплату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организациях, а также грантов начинающим субъектам малого предпринимательства на создание на территории Красногвардейского  района собственного бизнеса"</t>
  </si>
  <si>
    <t>5.1.2.Основное мероприятие "Совершенствование организационной и информационной поддержки субъектов малого и среднего предпринимательства в Красногвардейском муниципальном  районе Ставропольском крае"</t>
  </si>
  <si>
    <t>Мероприятие "Опубликование в районных средствах массовой информации статей, публикаций и информационных материалов о развитии и поддержке субъектов малого и среднего предпринимательства в районе и Ставропольском крае"</t>
  </si>
  <si>
    <t>Мероприятие  "Проведение конкурсов среди субъектов малого и среднего предпринимательства, а также  организация проведения празднования «Дня российского предпринимательства"</t>
  </si>
  <si>
    <t>5.2.Подпрограмма «Развитие потребительского рынка  в Красногвардейском муниципальном районе», всего</t>
  </si>
  <si>
    <t>5.2.1.  Основное мероприятие "Развите бытового обслуживания населения в Красногвардейском муниципальном районе"</t>
  </si>
  <si>
    <t>Мероприятие "Финансовая поддержка юридических лиц и индивидуальных предпринимателей Красногвардейского муниципального района Ставропольского края, осуществляющих деятельность в сфере бытового обслуживания населения в виде субсидий на развитие деятельности и материально-технической базы"</t>
  </si>
  <si>
    <t>Мероприятие  "Организация участия субъектов предпринимательской деятельности сферы торговли, общественного питания и бытового обслуживания в краевых конкурсах и выставках"</t>
  </si>
  <si>
    <t>Мероприятие "Мероприятия по защите прав потребителей в Красногвардейском муниципальном районе"</t>
  </si>
  <si>
    <t>Мероприятие  "Реализация на территории Красногвардейского муниципального района информационно-маркетингового проекта «Покупай ставропольское!»</t>
  </si>
  <si>
    <t xml:space="preserve">5.3. Подпрограмма «Создание благоприятного инвестиционного климата на территории Красногвардейского муниципального района» </t>
  </si>
  <si>
    <t>5.3.1.Основное мероприятие  "Формирование положительного  инвестиционного имиджа и 
пропаганда Красногвардейского района Ставропольского края"</t>
  </si>
  <si>
    <t>Мероприятие "Создание и размещение в средствах массовой информации, буклетах, на рекламных щитах, выставочных стендах, на мониторах или информационно-телекоммуникационной сети "Интернет" рекламно-информационных материалов о торгово-экономическом, инвестиционном потенциале Красногвардейского района Ставропольского края", а также участие в работе семинаров, производственных конференций и других мероприятиях, посвященных проблемам и вопросам, возникающим впроцессе инвестиционной деятельности</t>
  </si>
  <si>
    <t>5.3.2.  Основное мероприятие "Оказание муниципальной поддержки за счет средств Красногвардейского муниципального района юридическим лицам и индивидуальным предпринимателям, реализующим инвестиционные проекты на территории Красногвардейского муниципального района"</t>
  </si>
  <si>
    <t>Мероприятие 3.2.1. "Оказание финансовой помощи для присоединения к инженерной инфраструктуре"</t>
  </si>
  <si>
    <r>
      <t xml:space="preserve">5.4. Подпрограмма  </t>
    </r>
    <r>
      <rPr>
        <sz val="9"/>
        <color indexed="8"/>
        <rFont val="Times New Roman"/>
        <family val="1"/>
        <charset val="204"/>
      </rPr>
      <t>«</t>
    </r>
    <r>
      <rPr>
        <sz val="12"/>
        <color indexed="8"/>
        <rFont val="Times New Roman"/>
        <family val="1"/>
        <charset val="204"/>
      </rPr>
      <t xml:space="preserve">Информационная система обеспечения      градостроительной деятельности в Красногвардейском муниципальном районе», всего </t>
    </r>
  </si>
  <si>
    <t>5.4.1. Основное мероприятие "Разработка документации по градостроительной деятельности"</t>
  </si>
  <si>
    <t>Мероприятие "Подготовка документов территориального планирования, градостроительного зонирования и планировки территории"</t>
  </si>
  <si>
    <t>Мероприятие  "Подготовка документов по геодезическим и картографическим материалам"</t>
  </si>
  <si>
    <t>5.5.Подпрограмма «Противодействие коррупции в сфере деятельности администрации Красногвардейского муниципального района Ставропольского края » (далее для целей настоящего пункта – Подпрограмма</t>
  </si>
  <si>
    <t>5.5.1. Основное мероприятие 1 "Организация антикоррупционного просвещения и пропаганды в Красногвардейском районе в целях формирования в обществе нетерпимого отношения к коррупции"</t>
  </si>
  <si>
    <t>Мероприятие  "Разработка и  изготовление печатной продукции антикоррупционного содержания", а также реализация плана мероприятий по противодействию коррупции в администрации Красногвардейского муниципального района и организация взаимодействия администрации Красногвардейского муниципального района с организациями, общественными объединениями и населением Красногвардейского района по вопросам  противодействия коррупции"</t>
  </si>
  <si>
    <t>5.5.2.Основное мероприятие 2 "Организация предоставления услуг в электронном виде"</t>
  </si>
  <si>
    <t>Мероприятие  "Перевод в электронный вид муниципальных услуг Красногвардейского муниципального района Ставропольского края"</t>
  </si>
  <si>
    <t>5.6. Подпрограмма «Снижение административных барьеров, оптимизация и повышение качества предоставления государственных и муниципальных услуг в Красногвардейском  районе, в том числе на базе многофункционального центра предоставления государственных и муниципальных услуг в Красногвардейском районе»</t>
  </si>
  <si>
    <t>5.6.1. Основное мероприятие "Повышение доступности государственных и муниципальных услуг, предоставляемых по принципу "одного окна"</t>
  </si>
  <si>
    <t>Мероприятие  "Расходы на обеспечение деятельности (оказание услуг) муниципального казенного учреждения"</t>
  </si>
  <si>
    <t xml:space="preserve">6. Развитие физической  культуры, спорта и молодежная политика в Красногвардейском муниципальном районе Ставропольского края, (Пост. №578 от 14.11.2013г.), всего </t>
  </si>
  <si>
    <t>6.1. Подпрограмма «Развитие физической культуры и спорта в Красногвардейском районе», всего:</t>
  </si>
  <si>
    <t xml:space="preserve">6.1.1. Основное  мероприятие  "Мероприятие, направленные  на  поддержку  физической  культуры  и  спорта" </t>
  </si>
  <si>
    <t xml:space="preserve"> Мероприятие "Проведение  спортивных  мероприятий,  участие  в  краевых,  всероссийских  спортивных  соревнованиях"</t>
  </si>
  <si>
    <t>Мероприятие "Субсидии на расходы связанные с материально - техническим укреплением спортивной базы"</t>
  </si>
  <si>
    <t>Мероприятие "Субсидии  на  поддержку  физкультурно- спортивных  организаций,  спортивные  команды  которых  выступают  на  официальных  краевых  и  всероссийских  соревнованиях  от  имени  Красногвардейского  района"</t>
  </si>
  <si>
    <t xml:space="preserve">                                                       местный  бюджет</t>
  </si>
  <si>
    <t>6.2. Подпрограмма «Организация молодежной политики в Красногвардейском районе  и  общепрограммные  мероприятия»</t>
  </si>
  <si>
    <t>6.2.1.Основное мероприятие "Обеспечение реализации программы"</t>
  </si>
  <si>
    <t>Мероприятие "Обеспечение деятельности (оказание услуг) учреждения"</t>
  </si>
  <si>
    <t>Мероприятие "Проведение  районных  акций,  фестивалей,  форумов,  чемпионатов  и  и  обеспечение  участия  в  краевых,  всероссийских  мероприятиях,  акциях, форумах,  фестивалях,  чемпионатах"</t>
  </si>
  <si>
    <t>7 Развитие  сельского хозяйства в Красногвардейском муниципальном районе Ставропольского края,( Пост. № 410 от 28.09.2015г.), всего</t>
  </si>
  <si>
    <t>7.1.Подпрограмма  1 "Развитие растеневодства в Красногвардейском муниципальном районе Ставропольского края "</t>
  </si>
  <si>
    <t xml:space="preserve"> федеральный бюджет</t>
  </si>
  <si>
    <t>7.1.1.Основное мероприятие 1 "Повышение  плодородия земель  сельскохозяйственного назначения  в Красногвардейском районе"</t>
  </si>
  <si>
    <t>Мероприятие "Субвенции на оказание несвязанной поддержки  сельскохозяйственным  товаропроизводителями в области  растеневодства"</t>
  </si>
  <si>
    <t>7.1.2.Основное мероприятие 2 "Борьба с иксодовыми клещами - переносчиками крымской геморрагической лихорадки в природных биотопах (на пастбищах)</t>
  </si>
  <si>
    <t>Мероприятие "Субвенции на  организацию и проведение мероприятий по борьбе с иксодовыми клещами - переносчиками Крымской  геморрагической лихорадки в природных биотопах"</t>
  </si>
  <si>
    <t>7.1.3.Основное мероприятие 3 "Улучшение качества семенного материала и повышение урожайности"</t>
  </si>
  <si>
    <t xml:space="preserve">Мероприятие "Субвенции на  оказание несвязанной поддержки  сельскохозяйственным  товаропроизводителям в области  развития производства семенного  картофеля и овощей открытого грунта" </t>
  </si>
  <si>
    <t>7.2.Подпрограмма 2 "Развитие животноводства в Красногвардейском муниципальном районе Ставропольского края"</t>
  </si>
  <si>
    <t>7.2.1.Основное мероприятие 1 "Развитие молочного скотоводства и увеличение производства молока в расногвардейском районе"</t>
  </si>
  <si>
    <t>Мероприятие "Субвенции на  выплату субсидий гражданам, ведущим личное подсобное хозяйство, на возмещение части затрат на оплату услуг по искуссвенному осеменению сельскохозяйственных животных"</t>
  </si>
  <si>
    <t>Мероприятие "Субвенции на 1  килограмм реализованного (или)  отгруженного на собственную  переработку  молока"</t>
  </si>
  <si>
    <t>7.2.2.Основное мероприятие 2 "Увеличение численности маточного поголовья овец и коз за счет покупки  племенного поголовья"</t>
  </si>
  <si>
    <t>Мероприятие "Субвенции на  возмещение части затрат по наращиванию маточного поголовья  овец и коз"</t>
  </si>
  <si>
    <t>7.3.Подпрограмма 3 "Развитие инновационной, инвестиционной и  технологической деятельности в  сельскохозяйственном производстве Красногвардейского муниципального  района Ставропольского края"</t>
  </si>
  <si>
    <t>7.3.1.Основное мероприятие1 "Поддержка малых форм хозяйствования в Красногвардейском районе"</t>
  </si>
  <si>
    <t>Мероприятие "Субвенции на возмещение части процентной ставки по долгосрочным, среднесрочным  и краткосрочным кредитам, взятым  малыми формами хозяйствования"</t>
  </si>
  <si>
    <t>7.4.Подпрограмма "Обеспечение  реализации муниципальной  программы Красногвардейского муниципального района Ставропольского края "Развитие  сельского хозяйства в Красногвардейском муниципальном  районе Ставропольского края" и общепрограммные мероприятия"</t>
  </si>
  <si>
    <t>7.4.1.Основное меропоиятие 1 "Обеспечение  деятельности по  реализации Программы"</t>
  </si>
  <si>
    <t xml:space="preserve">8. Социальная поддержка граждан в Красногвардейском муниципальном районе Ставропольского края, (Пост. № 411 от 29.09.2015г.), всего </t>
  </si>
  <si>
    <t>8.1.Подпрограмма 1 "Социальное обеспечение  населения Красногвардейского  муниципального района</t>
  </si>
  <si>
    <t>8.1.1.Основное мероприятие 1 "Предоставление  мер социальной поддержки отдельным  категориям граждан"</t>
  </si>
  <si>
    <t>Мероприятие "Субвенции на  обеспечение мер социальной поддержки  ветеранов труда Ставропольского края"</t>
  </si>
  <si>
    <t>Мероприятие "Субвенции на  обеспечение мер социальной поддержки реабилитированных лиц,  при знанных пострадавшими от  политических репрессий"</t>
  </si>
  <si>
    <t>Мероприятие " Субвенции на обеспечение мер  социальной поддержки ветеранов труда и тружеников тыла"</t>
  </si>
  <si>
    <t>Мероприятие "Субвенции на ежемесячную денежную выплату семьям погибших ветеранов боевых действий"</t>
  </si>
  <si>
    <t xml:space="preserve">Мероприятие "Субвенции на предоставление государственной  социальной помощи малоимущим семьям,  малоимущим одиноко проживающим  гражданам"   </t>
  </si>
  <si>
    <t>Мероприятие "Иные межбюджетные трансферты на выплату  социального пособия на погребение"</t>
  </si>
  <si>
    <t>Мероприятие "Субвенции на оплату  жилищно-коммунальных услуг отдельным категориям граждан"</t>
  </si>
  <si>
    <t>Мероприятие "Субвенции на предоставление  гражданам субсидий на оплату жилого помещения и коммунальных услуг"</t>
  </si>
  <si>
    <t>Мероприятие "Субвенции на осуществление переданного полномочия  Российской Федерации по обеспечению  ежегодной денежной выплаты лицам,  награжденным  нагрудным знаком  "Почетный донор России", "Почетный  донор СССР"</t>
  </si>
  <si>
    <t>Мероприятие "Субвенции на выплату  инвалидам компенсаций  страховых премий по договорам  обязательного страхования гражданской  ответственности влдельцев транспортных  средств в соотвествии с Федеральным  законом от  25 апреля  2002 года № 40-ФЗ "Об обязательном страховании  гражданской ответственности владельцев  транспортных средств"</t>
  </si>
  <si>
    <t>Мероприятие "Субвенции на предоставление компенсации расходов на уплату  взноса  на  капитальный ремонт общего  имущества в многоквартироном доме отдельным категориям граждан"</t>
  </si>
  <si>
    <t>8.1.2.Основное мероприятие 2 "Предоставление мер социальной поддержки семьям и детям"</t>
  </si>
  <si>
    <t>Мероприятие "Субвенции на выплату единовременного пособия  беременной жене военослужащего, проходящего военную службу по призыву, а также ежемесячного пособия на  ребенка военнослужащего, проходящего военную  службу по призыву, в соответствии с Федеральным законом от 19 мая 1995 года  № 81-ФЗ "О  государственных пособиях  гражданам имеющим детей"</t>
  </si>
  <si>
    <t>Мероприятия "Субвенции на выплату государственных пособий лицам, не подлежащим обязательному  социальному страхованию на случай  временной нетрудоспособности и в связи с материнством, и лицам, уволенным в связи  с ликвидацией организации (прекращением деятельности, полномочий  физическими лицами, в соотвествии с Федеральным законом т 19 мая 1995 года  № 81-ФЗ "О  государственных пособиях  гражданам имеющим детей"</t>
  </si>
  <si>
    <t>Мероприятие "Субвенции на выплату ежемесячного пособия на ребенка"</t>
  </si>
  <si>
    <t>Мероприятие "Субвенции на ежемесячную денежную выплату, назначаемую в случае рождения после 31  декабря 2012 года третьего ребенка или  последующих детей до достижения  ребенком возраста  трех лет"</t>
  </si>
  <si>
    <t>Мероприятие "Субвенции на выплату ежемесячного социального пособия  на проезд студентам"</t>
  </si>
  <si>
    <t>Мероприятие "Субвенции на выплату ежемесячной денежной компенсации на каждого ребенка в возрасте до 18 лет  многодетным семьям"</t>
  </si>
  <si>
    <t>Мероприятие "Субвенции на выплату ежегодной денежной компенсации многодетным семьям на каждого из детей не старше 18 лет, обучающихся в общеобразовательных организациях, на приобритение комплекта школьной одежды, спортивной одежды и обуви и школьных письменных принадлежностей"</t>
  </si>
  <si>
    <t>8.2.Подрограмма 2 "Обеспечение реализации муниципальной Программы Красногвардейского муниципального района "Социальная поддержка граждан в Красногвардейском муниципальном  районе Ставропольского края" и общепрограммные мероприятия</t>
  </si>
  <si>
    <t>8.2.1.Основное мероприятие 1 "Обеспечение реализации Программы"</t>
  </si>
  <si>
    <t>Мероприятие "Субвенции на осуществление отдельных государственных полномочий в области труда и социальной защиты отдельных категорий граждан"</t>
  </si>
  <si>
    <t xml:space="preserve">9. Обеспечение энергосбережения и повышение энергетической  эффективности в Красногвардейском муниципальном районе Ставропольского края, ( Пост. № 409 от 28.09.2015г.), всего </t>
  </si>
  <si>
    <t>9.1.1.Основное мероприятие1 "Проведение мероприятий по энергосбережению и повышению энергетической эффективености систем коммунальной инфраструктуры"</t>
  </si>
  <si>
    <t>Меропритяие "Расходы на строительство автономных и блочных котельных для муниципальных учреждений"</t>
  </si>
  <si>
    <t>Меропритяие "Расходы на установку тепловых счетчиков, модернизация системы освещения"</t>
  </si>
  <si>
    <t>9.1.2.Основное мероприятие 2 "Повышение тепловой защиты и утепление зданий, строений, сооружений"</t>
  </si>
  <si>
    <t>Мероприятие "Расходы по замене деревянных оконных и дверных блоков на энергосберегающие"</t>
  </si>
  <si>
    <t>Мероприятие "Субсидии на проведение работ по замене оконных блоков в муниципальных образовательных организациях"</t>
  </si>
  <si>
    <t xml:space="preserve">10. Повышение безопасности дорожного движения в Красногвардейском муниципальном районе Ставропольского края, ( Пост. № 412 от 29.09.2015г.), всего </t>
  </si>
  <si>
    <t>10.1.1.Основное мероприятие 1 "Организация деятельности по предупреждению аварийности"</t>
  </si>
  <si>
    <t>Мероприятие"Организация деятельности по предупреждению аварийности"</t>
  </si>
  <si>
    <t>10.1.2.Основное мероприятие 2 "Профилактика детского дорожно - транспортного травматизма"</t>
  </si>
  <si>
    <t>Мероприятие "Расходы по проведению социально - профилактических мероприятий по предупреждению детского дорожного - транспортного травматизма,  подписка на детские газетные издания"</t>
  </si>
  <si>
    <t>Мероприятие "Расходы на проведение обучения водительского состава, содержание, ремонт и техобслуживание транспортных средств"</t>
  </si>
  <si>
    <t>Всего по муниципальным программам:</t>
  </si>
  <si>
    <t>за счет средств федерального бюджета</t>
  </si>
  <si>
    <t>за счет средств краевого бюджета</t>
  </si>
  <si>
    <t xml:space="preserve">за счет средств местного бюджета   </t>
  </si>
  <si>
    <t>Руководитель отдела экономического развития  администрации Красногвардейского муниципального района</t>
  </si>
  <si>
    <t>Предусмотрено муниципальной программой ( с изменениями) на 2017год</t>
  </si>
  <si>
    <t>Кассовое исполнение за 2017 год</t>
  </si>
  <si>
    <t>%  выполнения плана программы на 2017 г.</t>
  </si>
  <si>
    <t>О.С. Лесниченко</t>
  </si>
  <si>
    <t>Рындина  Г.В. тел. (86541) 2-47-16</t>
  </si>
  <si>
    <t xml:space="preserve">Мероприятие  2.2.4.  Расходы,  за  счет  целевых  и  безвозмездных  поступлений  </t>
  </si>
  <si>
    <t xml:space="preserve">  Мероприятие 2.2.3. "Расходы, связанные с реализацией мероприятий по информатизации органов местного самоуправления"</t>
  </si>
  <si>
    <t>Мероприятие 2.2.2.  "Расходы на выплаты по оплате труда работников органов местного самоуправления"</t>
  </si>
  <si>
    <t xml:space="preserve"> Мероприятие 2.2.1.  "Расходы на обеспечение функций органов местного самоуправления"</t>
  </si>
  <si>
    <t xml:space="preserve"> </t>
  </si>
  <si>
    <t>372605763,85</t>
  </si>
  <si>
    <t>Расходы  за  счет целевых  и  безвозмездных  поступлений</t>
  </si>
  <si>
    <t>Мепроприятие "Расходы связанные с реализацией мероприятий по подготовке и  проведению 72-й годовщины Победы в Великой отечественной войне 1941-1945годов в Красногвардейском районе"</t>
  </si>
  <si>
    <t xml:space="preserve"> краевой бюджет</t>
  </si>
  <si>
    <t>Расходы,  связанные  с  реализацией  мероприятия  по  проведению  капитального  ремонта  здания  МБУ  "Межпоселенческое  социально-культурное  объединение КМР СК"</t>
  </si>
  <si>
    <t xml:space="preserve">Мепроприятие "Расходы связанные с реализацией мероприятий  посвященного  60- летию  Красногвардейского  района </t>
  </si>
  <si>
    <t>785600000,0</t>
  </si>
  <si>
    <t>395914012,94</t>
  </si>
  <si>
    <t>Мониторинг результатов реализации муниципальных программ  Красногвардейского муниципального района за  первое полугодие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</si>
</sst>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right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right" wrapText="1"/>
    </xf>
    <xf numFmtId="2" fontId="8" fillId="2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vertical="top" wrapText="1"/>
    </xf>
    <xf numFmtId="2" fontId="8" fillId="0" borderId="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right" wrapText="1"/>
    </xf>
    <xf numFmtId="2" fontId="2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left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0" fillId="0" borderId="0" xfId="0" applyNumberFormat="1"/>
    <xf numFmtId="164" fontId="9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center" wrapText="1"/>
    </xf>
    <xf numFmtId="14" fontId="6" fillId="0" borderId="5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0" fillId="2" borderId="0" xfId="0" applyFill="1"/>
    <xf numFmtId="164" fontId="2" fillId="0" borderId="5" xfId="0" applyNumberFormat="1" applyFont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2" fontId="6" fillId="0" borderId="5" xfId="0" applyNumberFormat="1" applyFont="1" applyBorder="1" applyAlignment="1">
      <alignment wrapText="1"/>
    </xf>
    <xf numFmtId="10" fontId="6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2" fontId="8" fillId="0" borderId="5" xfId="0" applyNumberFormat="1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2" fontId="0" fillId="0" borderId="0" xfId="0" applyNumberFormat="1" applyAlignment="1"/>
    <xf numFmtId="2" fontId="8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tabSelected="1" workbookViewId="0">
      <selection activeCell="J6" sqref="J6"/>
    </sheetView>
  </sheetViews>
  <sheetFormatPr defaultRowHeight="15"/>
  <cols>
    <col min="1" max="1" width="4.5703125" customWidth="1"/>
    <col min="2" max="2" width="50.140625" customWidth="1"/>
    <col min="3" max="3" width="16.42578125" customWidth="1"/>
    <col min="4" max="4" width="16.7109375" customWidth="1"/>
    <col min="5" max="5" width="13.85546875" customWidth="1"/>
  </cols>
  <sheetData>
    <row r="1" spans="1:5">
      <c r="A1" s="87" t="s">
        <v>212</v>
      </c>
      <c r="B1" s="87"/>
      <c r="C1" s="87"/>
      <c r="D1" s="87"/>
      <c r="E1" s="87"/>
    </row>
    <row r="2" spans="1:5">
      <c r="A2" s="87"/>
      <c r="B2" s="87"/>
      <c r="C2" s="87"/>
      <c r="D2" s="87"/>
      <c r="E2" s="87"/>
    </row>
    <row r="3" spans="1:5">
      <c r="A3" s="87"/>
      <c r="B3" s="87"/>
      <c r="C3" s="87"/>
      <c r="D3" s="87"/>
      <c r="E3" s="87"/>
    </row>
    <row r="4" spans="1:5" ht="15.75" thickBot="1">
      <c r="A4" s="88"/>
      <c r="B4" s="88"/>
      <c r="C4" s="88"/>
      <c r="D4" s="88"/>
      <c r="E4" s="88"/>
    </row>
    <row r="5" spans="1:5" ht="75">
      <c r="A5" s="1" t="s">
        <v>0</v>
      </c>
      <c r="B5" s="2" t="s">
        <v>1</v>
      </c>
      <c r="C5" s="2" t="s">
        <v>194</v>
      </c>
      <c r="D5" s="3" t="s">
        <v>195</v>
      </c>
      <c r="E5" s="4" t="s">
        <v>196</v>
      </c>
    </row>
    <row r="6" spans="1:5" ht="63">
      <c r="A6" s="5"/>
      <c r="B6" s="6" t="s">
        <v>2</v>
      </c>
      <c r="C6" s="83">
        <v>37402018</v>
      </c>
      <c r="D6" s="86">
        <v>17957078.32</v>
      </c>
      <c r="E6" s="79">
        <f t="shared" ref="E6:E27" si="0">D6/C6</f>
        <v>0.48010987856323689</v>
      </c>
    </row>
    <row r="7" spans="1:5" ht="15.75">
      <c r="A7" s="5"/>
      <c r="B7" s="8" t="s">
        <v>3</v>
      </c>
      <c r="C7" s="80">
        <v>28170000</v>
      </c>
      <c r="D7" s="10">
        <v>14084958</v>
      </c>
      <c r="E7" s="11">
        <f t="shared" si="0"/>
        <v>0.49999850905218318</v>
      </c>
    </row>
    <row r="8" spans="1:5" ht="15.75">
      <c r="A8" s="5"/>
      <c r="B8" s="8" t="s">
        <v>4</v>
      </c>
      <c r="C8" s="9">
        <v>9232018</v>
      </c>
      <c r="D8" s="12">
        <v>3872120.32</v>
      </c>
      <c r="E8" s="11">
        <f t="shared" si="0"/>
        <v>0.41942296039717425</v>
      </c>
    </row>
    <row r="9" spans="1:5" ht="47.25">
      <c r="A9" s="5"/>
      <c r="B9" s="13" t="s">
        <v>5</v>
      </c>
      <c r="C9" s="14">
        <f>C10+C11</f>
        <v>28850300</v>
      </c>
      <c r="D9" s="15">
        <v>14306261.35</v>
      </c>
      <c r="E9" s="7">
        <f t="shared" si="0"/>
        <v>0.49587911910794685</v>
      </c>
    </row>
    <row r="10" spans="1:5" ht="15.75">
      <c r="A10" s="5"/>
      <c r="B10" s="8" t="s">
        <v>3</v>
      </c>
      <c r="C10" s="9">
        <v>28170000</v>
      </c>
      <c r="D10" s="10">
        <v>14054958</v>
      </c>
      <c r="E10" s="11">
        <f t="shared" si="0"/>
        <v>0.49893354632587861</v>
      </c>
    </row>
    <row r="11" spans="1:5" ht="15.75">
      <c r="A11" s="5"/>
      <c r="B11" s="8" t="s">
        <v>4</v>
      </c>
      <c r="C11" s="9">
        <v>680300</v>
      </c>
      <c r="D11" s="5">
        <v>221303.35</v>
      </c>
      <c r="E11" s="11">
        <f t="shared" si="0"/>
        <v>0.32530258709392917</v>
      </c>
    </row>
    <row r="12" spans="1:5" ht="63">
      <c r="A12" s="5"/>
      <c r="B12" s="16" t="s">
        <v>6</v>
      </c>
      <c r="C12" s="14">
        <v>305300</v>
      </c>
      <c r="D12" s="15">
        <v>71303.350000000006</v>
      </c>
      <c r="E12" s="7">
        <f t="shared" si="0"/>
        <v>0.23355175237471343</v>
      </c>
    </row>
    <row r="13" spans="1:5" ht="15.75">
      <c r="A13" s="5"/>
      <c r="B13" s="8" t="s">
        <v>4</v>
      </c>
      <c r="C13" s="14">
        <v>305300</v>
      </c>
      <c r="D13" s="15">
        <v>71303.350000000006</v>
      </c>
      <c r="E13" s="11">
        <f t="shared" si="0"/>
        <v>0.23355175237471343</v>
      </c>
    </row>
    <row r="14" spans="1:5" ht="31.5">
      <c r="A14" s="5"/>
      <c r="B14" s="16" t="s">
        <v>7</v>
      </c>
      <c r="C14" s="14">
        <v>305300</v>
      </c>
      <c r="D14" s="15">
        <v>71303.350000000006</v>
      </c>
      <c r="E14" s="7">
        <f t="shared" si="0"/>
        <v>0.23355175237471343</v>
      </c>
    </row>
    <row r="15" spans="1:5" ht="15.75">
      <c r="A15" s="5"/>
      <c r="B15" s="8" t="s">
        <v>4</v>
      </c>
      <c r="C15" s="14">
        <v>305300</v>
      </c>
      <c r="D15" s="15">
        <v>71303.350000000006</v>
      </c>
      <c r="E15" s="11">
        <f t="shared" si="0"/>
        <v>0.23355175237471343</v>
      </c>
    </row>
    <row r="16" spans="1:5" ht="94.5">
      <c r="A16" s="5"/>
      <c r="B16" s="16" t="s">
        <v>8</v>
      </c>
      <c r="C16" s="14">
        <v>28545000</v>
      </c>
      <c r="D16" s="14">
        <v>14234958</v>
      </c>
      <c r="E16" s="7">
        <f t="shared" si="0"/>
        <v>0.49868481345244353</v>
      </c>
    </row>
    <row r="17" spans="1:8" ht="15.75">
      <c r="A17" s="5"/>
      <c r="B17" s="8" t="s">
        <v>3</v>
      </c>
      <c r="C17" s="9">
        <v>28170000</v>
      </c>
      <c r="D17" s="14">
        <v>14084958</v>
      </c>
      <c r="E17" s="11">
        <f t="shared" si="0"/>
        <v>0.49999850905218318</v>
      </c>
    </row>
    <row r="18" spans="1:8" ht="15.75">
      <c r="A18" s="5"/>
      <c r="B18" s="8" t="s">
        <v>4</v>
      </c>
      <c r="C18" s="9">
        <v>375000</v>
      </c>
      <c r="D18" s="17">
        <v>150000</v>
      </c>
      <c r="E18" s="11">
        <f t="shared" si="0"/>
        <v>0.4</v>
      </c>
    </row>
    <row r="19" spans="1:8" ht="47.25">
      <c r="A19" s="5"/>
      <c r="B19" s="16" t="s">
        <v>9</v>
      </c>
      <c r="C19" s="18">
        <v>5694000</v>
      </c>
      <c r="D19" s="14">
        <v>2846982</v>
      </c>
      <c r="E19" s="7">
        <f t="shared" si="0"/>
        <v>0.49999683877766071</v>
      </c>
    </row>
    <row r="20" spans="1:8" ht="15.75">
      <c r="A20" s="5"/>
      <c r="B20" s="8" t="s">
        <v>3</v>
      </c>
      <c r="C20" s="14">
        <v>5634000</v>
      </c>
      <c r="D20" s="17">
        <v>2816982</v>
      </c>
      <c r="E20" s="11">
        <f t="shared" si="0"/>
        <v>0.4999968051118211</v>
      </c>
    </row>
    <row r="21" spans="1:8" ht="15.75">
      <c r="A21" s="5"/>
      <c r="B21" s="8" t="s">
        <v>4</v>
      </c>
      <c r="C21" s="10">
        <v>60000</v>
      </c>
      <c r="D21" s="17">
        <v>30000</v>
      </c>
      <c r="E21" s="11">
        <f t="shared" si="0"/>
        <v>0.5</v>
      </c>
    </row>
    <row r="22" spans="1:8" ht="47.25">
      <c r="A22" s="5"/>
      <c r="B22" s="16" t="s">
        <v>10</v>
      </c>
      <c r="C22" s="18">
        <v>22776000</v>
      </c>
      <c r="D22" s="14">
        <v>11387976</v>
      </c>
      <c r="E22" s="7">
        <f t="shared" si="0"/>
        <v>0.49999894625922026</v>
      </c>
    </row>
    <row r="23" spans="1:8" ht="15.75">
      <c r="A23" s="5"/>
      <c r="B23" s="8" t="s">
        <v>3</v>
      </c>
      <c r="C23" s="10">
        <v>22536000</v>
      </c>
      <c r="D23" s="17">
        <v>11267976</v>
      </c>
      <c r="E23" s="11">
        <f t="shared" si="0"/>
        <v>0.49999893503727372</v>
      </c>
    </row>
    <row r="24" spans="1:8" ht="15.75">
      <c r="A24" s="5"/>
      <c r="B24" s="8" t="s">
        <v>4</v>
      </c>
      <c r="C24" s="10">
        <v>240000</v>
      </c>
      <c r="D24" s="14">
        <v>120000</v>
      </c>
      <c r="E24" s="11">
        <f t="shared" si="0"/>
        <v>0.5</v>
      </c>
    </row>
    <row r="25" spans="1:8" ht="94.5">
      <c r="A25" s="5"/>
      <c r="B25" s="16" t="s">
        <v>11</v>
      </c>
      <c r="C25" s="14">
        <v>75000</v>
      </c>
      <c r="D25" s="14">
        <v>0</v>
      </c>
      <c r="E25" s="7">
        <f t="shared" si="0"/>
        <v>0</v>
      </c>
    </row>
    <row r="26" spans="1:8" ht="15.75">
      <c r="A26" s="5"/>
      <c r="B26" s="8" t="s">
        <v>4</v>
      </c>
      <c r="C26" s="10">
        <v>75000</v>
      </c>
      <c r="D26" s="14">
        <v>0</v>
      </c>
      <c r="E26" s="11">
        <f t="shared" si="0"/>
        <v>0</v>
      </c>
    </row>
    <row r="27" spans="1:8" ht="78.75">
      <c r="A27" s="5"/>
      <c r="B27" s="19" t="s">
        <v>12</v>
      </c>
      <c r="C27" s="14">
        <v>8548718</v>
      </c>
      <c r="D27" s="15">
        <v>3650816.97</v>
      </c>
      <c r="E27" s="7">
        <f t="shared" si="0"/>
        <v>0.42706017089346032</v>
      </c>
      <c r="H27" t="s">
        <v>203</v>
      </c>
    </row>
    <row r="28" spans="1:8" ht="15.75">
      <c r="A28" s="5"/>
      <c r="B28" s="20" t="s">
        <v>4</v>
      </c>
      <c r="C28" s="14">
        <v>8548718</v>
      </c>
      <c r="D28" s="15">
        <v>3650816.97</v>
      </c>
      <c r="E28" s="11">
        <f t="shared" ref="E28:E36" si="1">D28/C28</f>
        <v>0.42706017089346032</v>
      </c>
    </row>
    <row r="29" spans="1:8" ht="47.25">
      <c r="A29" s="5"/>
      <c r="B29" s="16" t="s">
        <v>13</v>
      </c>
      <c r="C29" s="14">
        <v>8548718</v>
      </c>
      <c r="D29" s="14">
        <f>D31+D33+D35+D37</f>
        <v>3650816.9699999997</v>
      </c>
      <c r="E29" s="11">
        <f t="shared" si="1"/>
        <v>0.42706017089346027</v>
      </c>
    </row>
    <row r="30" spans="1:8" ht="15.75">
      <c r="A30" s="5"/>
      <c r="B30" s="8" t="s">
        <v>4</v>
      </c>
      <c r="C30" s="14">
        <v>8548718</v>
      </c>
      <c r="D30" s="14">
        <f>D32+D34+D36+D38</f>
        <v>3650816.9699999997</v>
      </c>
      <c r="E30" s="11">
        <f t="shared" si="1"/>
        <v>0.42706017089346027</v>
      </c>
    </row>
    <row r="31" spans="1:8" ht="31.5">
      <c r="A31" s="5"/>
      <c r="B31" s="13" t="s">
        <v>202</v>
      </c>
      <c r="C31" s="14">
        <v>1416067</v>
      </c>
      <c r="D31" s="15">
        <v>516438.88</v>
      </c>
      <c r="E31" s="7">
        <f t="shared" si="1"/>
        <v>0.36469946690375526</v>
      </c>
    </row>
    <row r="32" spans="1:8" ht="15" customHeight="1">
      <c r="A32" s="5"/>
      <c r="B32" s="8" t="s">
        <v>4</v>
      </c>
      <c r="C32" s="10">
        <v>1416067</v>
      </c>
      <c r="D32" s="15">
        <v>516438.88</v>
      </c>
      <c r="E32" s="11">
        <f t="shared" si="1"/>
        <v>0.36469946690375526</v>
      </c>
    </row>
    <row r="33" spans="1:9" ht="51" customHeight="1">
      <c r="A33" s="5"/>
      <c r="B33" s="13" t="s">
        <v>201</v>
      </c>
      <c r="C33" s="14">
        <v>7052651</v>
      </c>
      <c r="D33" s="14">
        <v>3072746.83</v>
      </c>
      <c r="E33" s="7">
        <f t="shared" si="1"/>
        <v>0.43568678359385715</v>
      </c>
    </row>
    <row r="34" spans="1:9" ht="15" customHeight="1">
      <c r="A34" s="5"/>
      <c r="B34" s="8" t="s">
        <v>4</v>
      </c>
      <c r="C34" s="14">
        <v>7052651</v>
      </c>
      <c r="D34" s="14">
        <v>3072746.83</v>
      </c>
      <c r="E34" s="11">
        <f t="shared" si="1"/>
        <v>0.43568678359385715</v>
      </c>
    </row>
    <row r="35" spans="1:9" ht="51" customHeight="1">
      <c r="A35" s="5"/>
      <c r="B35" s="16" t="s">
        <v>200</v>
      </c>
      <c r="C35" s="14">
        <v>80000</v>
      </c>
      <c r="D35" s="14">
        <v>61169.4</v>
      </c>
      <c r="E35" s="7">
        <f t="shared" si="1"/>
        <v>0.76461750000000006</v>
      </c>
    </row>
    <row r="36" spans="1:9" ht="15" customHeight="1">
      <c r="A36" s="5"/>
      <c r="B36" s="8" t="s">
        <v>4</v>
      </c>
      <c r="C36" s="10">
        <v>80000</v>
      </c>
      <c r="D36" s="14">
        <v>61169.4</v>
      </c>
      <c r="E36" s="11">
        <f t="shared" si="1"/>
        <v>0.76461750000000006</v>
      </c>
    </row>
    <row r="37" spans="1:9" ht="39.75" customHeight="1">
      <c r="A37" s="5"/>
      <c r="B37" s="16" t="s">
        <v>199</v>
      </c>
      <c r="C37" s="10"/>
      <c r="D37" s="14">
        <v>461.86</v>
      </c>
      <c r="E37" s="7">
        <v>0</v>
      </c>
    </row>
    <row r="38" spans="1:9" ht="22.5" customHeight="1">
      <c r="A38" s="5"/>
      <c r="B38" s="8" t="s">
        <v>4</v>
      </c>
      <c r="C38" s="10"/>
      <c r="D38" s="14">
        <v>461.86</v>
      </c>
      <c r="E38" s="11">
        <v>0</v>
      </c>
    </row>
    <row r="39" spans="1:9" ht="50.25" customHeight="1">
      <c r="A39" s="21"/>
      <c r="B39" s="6" t="s">
        <v>14</v>
      </c>
      <c r="C39" s="83">
        <v>72250921.980000004</v>
      </c>
      <c r="D39" s="83">
        <v>22084865.18</v>
      </c>
      <c r="E39" s="79">
        <f t="shared" ref="E39:E48" si="2">D39/C39*100</f>
        <v>30.566897383141185</v>
      </c>
    </row>
    <row r="40" spans="1:9" ht="15" customHeight="1">
      <c r="A40" s="21"/>
      <c r="B40" s="22" t="s">
        <v>15</v>
      </c>
      <c r="C40" s="23">
        <v>100000</v>
      </c>
      <c r="D40" s="23">
        <v>50000</v>
      </c>
      <c r="E40" s="11">
        <f t="shared" si="2"/>
        <v>50</v>
      </c>
    </row>
    <row r="41" spans="1:9" ht="15" customHeight="1">
      <c r="A41" s="21"/>
      <c r="B41" s="24" t="s">
        <v>16</v>
      </c>
      <c r="C41" s="81">
        <v>1937100</v>
      </c>
      <c r="D41" s="25">
        <v>1231100.17</v>
      </c>
      <c r="E41" s="11">
        <f t="shared" si="2"/>
        <v>63.55377471477982</v>
      </c>
    </row>
    <row r="42" spans="1:9" ht="15" customHeight="1">
      <c r="A42" s="21"/>
      <c r="B42" s="8" t="s">
        <v>4</v>
      </c>
      <c r="C42" s="9">
        <f>C39-C40-C41</f>
        <v>70213821.980000004</v>
      </c>
      <c r="D42" s="10">
        <v>20803765.010000002</v>
      </c>
      <c r="E42" s="11">
        <f t="shared" si="2"/>
        <v>29.629159079142326</v>
      </c>
    </row>
    <row r="43" spans="1:9" ht="36.75" customHeight="1">
      <c r="A43" s="21"/>
      <c r="B43" s="16" t="s">
        <v>17</v>
      </c>
      <c r="C43" s="14">
        <v>40493084.399999999</v>
      </c>
      <c r="D43" s="14">
        <f>D44+D45+D46</f>
        <v>6460113</v>
      </c>
      <c r="E43" s="7">
        <f t="shared" si="2"/>
        <v>15.953620465622025</v>
      </c>
      <c r="F43" s="26"/>
      <c r="G43" s="26"/>
      <c r="H43" s="26"/>
      <c r="I43" s="27"/>
    </row>
    <row r="44" spans="1:9" ht="15" customHeight="1">
      <c r="A44" s="21"/>
      <c r="B44" s="28" t="s">
        <v>15</v>
      </c>
      <c r="C44" s="23">
        <v>50000</v>
      </c>
      <c r="D44" s="23">
        <v>50000</v>
      </c>
      <c r="E44" s="11">
        <f t="shared" si="2"/>
        <v>100</v>
      </c>
      <c r="F44" s="26"/>
      <c r="G44" s="26"/>
      <c r="H44" s="26"/>
      <c r="I44" s="27"/>
    </row>
    <row r="45" spans="1:9" ht="15" customHeight="1">
      <c r="A45" s="21"/>
      <c r="B45" s="24" t="s">
        <v>207</v>
      </c>
      <c r="C45" s="23">
        <v>833741</v>
      </c>
      <c r="D45" s="23">
        <v>833741</v>
      </c>
      <c r="E45" s="11">
        <v>100</v>
      </c>
      <c r="F45" s="26"/>
      <c r="G45" s="26"/>
      <c r="H45" s="26"/>
      <c r="I45" s="27"/>
    </row>
    <row r="46" spans="1:9" ht="15" customHeight="1">
      <c r="A46" s="21"/>
      <c r="B46" s="8" t="s">
        <v>4</v>
      </c>
      <c r="C46" s="14">
        <f>C43-C44-C45</f>
        <v>39609343.399999999</v>
      </c>
      <c r="D46" s="29">
        <v>5576372</v>
      </c>
      <c r="E46" s="11">
        <f t="shared" si="2"/>
        <v>14.078425748405616</v>
      </c>
    </row>
    <row r="47" spans="1:9" ht="50.25" customHeight="1">
      <c r="A47" s="21"/>
      <c r="B47" s="13" t="s">
        <v>18</v>
      </c>
      <c r="C47" s="14">
        <v>40493084.399999999</v>
      </c>
      <c r="D47" s="14">
        <v>6381113</v>
      </c>
      <c r="E47" s="7">
        <f t="shared" si="2"/>
        <v>15.75852542366469</v>
      </c>
    </row>
    <row r="48" spans="1:9" ht="15" customHeight="1">
      <c r="A48" s="21"/>
      <c r="B48" s="30" t="s">
        <v>15</v>
      </c>
      <c r="C48" s="14">
        <v>50000</v>
      </c>
      <c r="D48" s="14">
        <v>50000</v>
      </c>
      <c r="E48" s="11">
        <f t="shared" si="2"/>
        <v>100</v>
      </c>
    </row>
    <row r="49" spans="1:5" ht="15" customHeight="1">
      <c r="A49" s="21"/>
      <c r="B49" s="24" t="s">
        <v>207</v>
      </c>
      <c r="C49" s="23">
        <v>833741</v>
      </c>
      <c r="D49" s="14">
        <v>833741</v>
      </c>
      <c r="E49" s="11">
        <f>D49/C49*100</f>
        <v>100</v>
      </c>
    </row>
    <row r="50" spans="1:5" ht="15" customHeight="1">
      <c r="A50" s="21"/>
      <c r="B50" s="8" t="s">
        <v>4</v>
      </c>
      <c r="C50" s="14">
        <f>C47-C48-C49</f>
        <v>39609343.399999999</v>
      </c>
      <c r="D50" s="14">
        <v>5497372</v>
      </c>
      <c r="E50" s="11">
        <f>D50/C50*100</f>
        <v>13.878977857532474</v>
      </c>
    </row>
    <row r="51" spans="1:5" ht="68.25" customHeight="1">
      <c r="A51" s="21"/>
      <c r="B51" s="16" t="s">
        <v>19</v>
      </c>
      <c r="C51" s="14">
        <v>10292493</v>
      </c>
      <c r="D51" s="14">
        <v>5733018.1799999997</v>
      </c>
      <c r="E51" s="7">
        <f t="shared" ref="E51:E70" si="3">D51/C51*100</f>
        <v>55.700967491549427</v>
      </c>
    </row>
    <row r="52" spans="1:5" ht="18" customHeight="1">
      <c r="A52" s="21"/>
      <c r="B52" s="30" t="s">
        <v>15</v>
      </c>
      <c r="C52" s="14">
        <v>50000</v>
      </c>
      <c r="D52" s="14">
        <v>50000</v>
      </c>
      <c r="E52" s="11">
        <f t="shared" si="3"/>
        <v>100</v>
      </c>
    </row>
    <row r="53" spans="1:5" ht="19.5" customHeight="1">
      <c r="A53" s="21"/>
      <c r="B53" s="24" t="s">
        <v>207</v>
      </c>
      <c r="C53" s="23">
        <v>833741</v>
      </c>
      <c r="D53" s="14">
        <v>833741</v>
      </c>
      <c r="E53" s="11">
        <f>D53/C53*100</f>
        <v>100</v>
      </c>
    </row>
    <row r="54" spans="1:5" ht="15.75">
      <c r="A54" s="21"/>
      <c r="B54" s="8" t="s">
        <v>4</v>
      </c>
      <c r="C54" s="14">
        <f>C51-C52-C53</f>
        <v>9408752</v>
      </c>
      <c r="D54" s="14">
        <f>D47-D48-D49</f>
        <v>5497372</v>
      </c>
      <c r="E54" s="11">
        <f t="shared" si="3"/>
        <v>58.428280392553653</v>
      </c>
    </row>
    <row r="55" spans="1:5" ht="63">
      <c r="A55" s="21"/>
      <c r="B55" s="16" t="s">
        <v>20</v>
      </c>
      <c r="C55" s="14">
        <v>30000</v>
      </c>
      <c r="D55" s="14">
        <v>30000</v>
      </c>
      <c r="E55" s="7">
        <f t="shared" si="3"/>
        <v>100</v>
      </c>
    </row>
    <row r="56" spans="1:5" ht="15.75">
      <c r="A56" s="21"/>
      <c r="B56" s="8" t="s">
        <v>4</v>
      </c>
      <c r="C56" s="14">
        <v>30000</v>
      </c>
      <c r="D56" s="14">
        <v>30000</v>
      </c>
      <c r="E56" s="11">
        <f t="shared" si="3"/>
        <v>100</v>
      </c>
    </row>
    <row r="57" spans="1:5" ht="47.25">
      <c r="A57" s="21"/>
      <c r="B57" s="16" t="s">
        <v>21</v>
      </c>
      <c r="C57" s="14">
        <v>50000</v>
      </c>
      <c r="D57" s="14">
        <v>0</v>
      </c>
      <c r="E57" s="7">
        <f t="shared" si="3"/>
        <v>0</v>
      </c>
    </row>
    <row r="58" spans="1:5" ht="15.75">
      <c r="A58" s="21"/>
      <c r="B58" s="8" t="s">
        <v>4</v>
      </c>
      <c r="C58" s="14">
        <v>50000</v>
      </c>
      <c r="D58" s="14">
        <v>0</v>
      </c>
      <c r="E58" s="11">
        <f t="shared" si="3"/>
        <v>0</v>
      </c>
    </row>
    <row r="59" spans="1:5" ht="78.75">
      <c r="A59" s="21"/>
      <c r="B59" s="16" t="s">
        <v>206</v>
      </c>
      <c r="C59" s="14">
        <v>80000</v>
      </c>
      <c r="D59" s="14">
        <v>80000</v>
      </c>
      <c r="E59" s="7">
        <f t="shared" si="3"/>
        <v>100</v>
      </c>
    </row>
    <row r="60" spans="1:5" ht="15.75">
      <c r="A60" s="21"/>
      <c r="B60" s="8" t="s">
        <v>4</v>
      </c>
      <c r="C60" s="14">
        <v>80000</v>
      </c>
      <c r="D60" s="14">
        <v>80000</v>
      </c>
      <c r="E60" s="11">
        <f t="shared" si="3"/>
        <v>100</v>
      </c>
    </row>
    <row r="61" spans="1:5" ht="110.25">
      <c r="A61" s="21"/>
      <c r="B61" s="16" t="s">
        <v>22</v>
      </c>
      <c r="C61" s="14">
        <v>50000</v>
      </c>
      <c r="D61" s="14">
        <v>50000</v>
      </c>
      <c r="E61" s="7">
        <f t="shared" si="3"/>
        <v>100</v>
      </c>
    </row>
    <row r="62" spans="1:5" ht="15.75">
      <c r="A62" s="21"/>
      <c r="B62" s="8" t="s">
        <v>4</v>
      </c>
      <c r="C62" s="14">
        <v>50000</v>
      </c>
      <c r="D62" s="14">
        <v>50000</v>
      </c>
      <c r="E62" s="11">
        <f t="shared" si="3"/>
        <v>100</v>
      </c>
    </row>
    <row r="63" spans="1:5" ht="31.5">
      <c r="A63" s="21"/>
      <c r="B63" s="31" t="s">
        <v>23</v>
      </c>
      <c r="C63" s="14">
        <v>50000</v>
      </c>
      <c r="D63" s="29">
        <v>50000</v>
      </c>
      <c r="E63" s="11">
        <f t="shared" ref="E63:E64" si="4">D63/C63*100</f>
        <v>100</v>
      </c>
    </row>
    <row r="64" spans="1:5" ht="15.75">
      <c r="A64" s="21"/>
      <c r="B64" s="8" t="s">
        <v>4</v>
      </c>
      <c r="C64" s="14">
        <v>50000</v>
      </c>
      <c r="D64" s="29">
        <v>50000</v>
      </c>
      <c r="E64" s="11">
        <f t="shared" si="4"/>
        <v>100</v>
      </c>
    </row>
    <row r="65" spans="1:5" ht="47.25">
      <c r="A65" s="21"/>
      <c r="B65" s="31" t="s">
        <v>209</v>
      </c>
      <c r="C65" s="14">
        <v>501000</v>
      </c>
      <c r="D65" s="29">
        <v>60820</v>
      </c>
      <c r="E65" s="7">
        <f t="shared" si="3"/>
        <v>12.139720558882235</v>
      </c>
    </row>
    <row r="66" spans="1:5" ht="15.75">
      <c r="A66" s="21"/>
      <c r="B66" s="8" t="s">
        <v>4</v>
      </c>
      <c r="C66" s="14">
        <v>501000</v>
      </c>
      <c r="D66" s="29">
        <v>60820</v>
      </c>
      <c r="E66" s="11">
        <f t="shared" si="3"/>
        <v>12.139720558882235</v>
      </c>
    </row>
    <row r="67" spans="1:5" ht="63">
      <c r="A67" s="21"/>
      <c r="B67" s="16" t="s">
        <v>208</v>
      </c>
      <c r="C67" s="14">
        <v>9937274.8200000003</v>
      </c>
      <c r="D67" s="29">
        <v>377274</v>
      </c>
      <c r="E67" s="7">
        <f t="shared" si="3"/>
        <v>3.7965539530082153</v>
      </c>
    </row>
    <row r="68" spans="1:5" ht="15.75">
      <c r="A68" s="21"/>
      <c r="B68" s="8" t="s">
        <v>4</v>
      </c>
      <c r="C68" s="14">
        <v>9937274.8200000003</v>
      </c>
      <c r="D68" s="29">
        <v>377274</v>
      </c>
      <c r="E68" s="11">
        <f t="shared" si="3"/>
        <v>3.7965539530082153</v>
      </c>
    </row>
    <row r="69" spans="1:5" ht="47.25">
      <c r="A69" s="21"/>
      <c r="B69" s="16" t="s">
        <v>24</v>
      </c>
      <c r="C69" s="14">
        <v>145044</v>
      </c>
      <c r="D69" s="14">
        <v>79000</v>
      </c>
      <c r="E69" s="7">
        <f t="shared" si="3"/>
        <v>54.466230936819173</v>
      </c>
    </row>
    <row r="70" spans="1:5" ht="15.75">
      <c r="A70" s="21"/>
      <c r="B70" s="8" t="s">
        <v>4</v>
      </c>
      <c r="C70" s="14">
        <v>145044</v>
      </c>
      <c r="D70" s="14">
        <v>79000</v>
      </c>
      <c r="E70" s="11">
        <f t="shared" si="3"/>
        <v>54.466230936819173</v>
      </c>
    </row>
    <row r="71" spans="1:5" ht="47.25">
      <c r="A71" s="21"/>
      <c r="B71" s="13" t="s">
        <v>25</v>
      </c>
      <c r="C71" s="14">
        <v>145044</v>
      </c>
      <c r="D71" s="14">
        <v>79000</v>
      </c>
      <c r="E71" s="7">
        <f>D71/C71*100</f>
        <v>54.466230936819173</v>
      </c>
    </row>
    <row r="72" spans="1:5" ht="15.75">
      <c r="A72" s="21"/>
      <c r="B72" s="8" t="s">
        <v>4</v>
      </c>
      <c r="C72" s="14">
        <v>145044</v>
      </c>
      <c r="D72" s="14">
        <v>79000</v>
      </c>
      <c r="E72" s="11">
        <f>D72/C72*100</f>
        <v>54.466230936819173</v>
      </c>
    </row>
    <row r="73" spans="1:5" ht="31.5">
      <c r="A73" s="21"/>
      <c r="B73" s="13" t="s">
        <v>26</v>
      </c>
      <c r="C73" s="14">
        <v>13667169.58</v>
      </c>
      <c r="D73" s="14">
        <v>6593559.0499999998</v>
      </c>
      <c r="E73" s="7">
        <f>D73/C73*100</f>
        <v>48.243778723933858</v>
      </c>
    </row>
    <row r="74" spans="1:5" ht="15.75">
      <c r="A74" s="21"/>
      <c r="B74" s="8" t="s">
        <v>27</v>
      </c>
      <c r="C74" s="32"/>
      <c r="D74" s="33"/>
      <c r="E74" s="11"/>
    </row>
    <row r="75" spans="1:5" ht="15.75">
      <c r="A75" s="21"/>
      <c r="B75" s="20" t="s">
        <v>3</v>
      </c>
      <c r="C75" s="34">
        <v>617319</v>
      </c>
      <c r="D75" s="29">
        <v>156159.17000000001</v>
      </c>
      <c r="E75" s="11">
        <f>D75/C75*100</f>
        <v>25.29634921329167</v>
      </c>
    </row>
    <row r="76" spans="1:5" ht="15.75">
      <c r="A76" s="21"/>
      <c r="B76" s="8" t="s">
        <v>4</v>
      </c>
      <c r="C76" s="18">
        <f>C73-C75</f>
        <v>13049850.58</v>
      </c>
      <c r="D76" s="14">
        <v>6437399.8799999999</v>
      </c>
      <c r="E76" s="11">
        <f>D76/C76*100</f>
        <v>49.329299523673164</v>
      </c>
    </row>
    <row r="77" spans="1:5" ht="47.25">
      <c r="A77" s="21"/>
      <c r="B77" s="13" t="s">
        <v>28</v>
      </c>
      <c r="C77" s="14">
        <v>13394145.58</v>
      </c>
      <c r="D77" s="14">
        <v>6474111.0499999998</v>
      </c>
      <c r="E77" s="7">
        <f>D77/C77*100</f>
        <v>48.335379150030114</v>
      </c>
    </row>
    <row r="78" spans="1:5" ht="15.75">
      <c r="A78" s="21"/>
      <c r="B78" s="8" t="s">
        <v>27</v>
      </c>
      <c r="C78" s="29"/>
      <c r="D78" s="29"/>
      <c r="E78" s="11"/>
    </row>
    <row r="79" spans="1:5" ht="15.75">
      <c r="A79" s="21"/>
      <c r="B79" s="8" t="s">
        <v>3</v>
      </c>
      <c r="C79" s="34">
        <v>617319</v>
      </c>
      <c r="D79" s="29">
        <v>156159.17000000001</v>
      </c>
      <c r="E79" s="11">
        <f>D79/C79*100</f>
        <v>25.29634921329167</v>
      </c>
    </row>
    <row r="80" spans="1:5" ht="15.75">
      <c r="A80" s="21"/>
      <c r="B80" s="8" t="s">
        <v>4</v>
      </c>
      <c r="C80" s="14">
        <f>C77-C79</f>
        <v>12776826.58</v>
      </c>
      <c r="D80" s="14">
        <v>6317951.8799999999</v>
      </c>
      <c r="E80" s="11">
        <f>D80/C80*100</f>
        <v>49.448521825362363</v>
      </c>
    </row>
    <row r="81" spans="1:6" ht="47.25">
      <c r="A81" s="21"/>
      <c r="B81" s="13" t="s">
        <v>29</v>
      </c>
      <c r="C81" s="34">
        <v>4433635</v>
      </c>
      <c r="D81" s="34">
        <v>2302672.0499999998</v>
      </c>
      <c r="E81" s="7">
        <f t="shared" ref="E81:E87" si="5">D81/C81*100</f>
        <v>51.936437031916249</v>
      </c>
    </row>
    <row r="82" spans="1:6" ht="15.75">
      <c r="A82" s="21"/>
      <c r="B82" s="8" t="s">
        <v>3</v>
      </c>
      <c r="C82" s="34">
        <v>617319</v>
      </c>
      <c r="D82" s="34">
        <v>156159.17000000001</v>
      </c>
      <c r="E82" s="7">
        <f>D82/C82*100</f>
        <v>25.29634921329167</v>
      </c>
    </row>
    <row r="83" spans="1:6" ht="15.75">
      <c r="A83" s="21"/>
      <c r="B83" s="8" t="s">
        <v>4</v>
      </c>
      <c r="C83" s="34">
        <f>C81-C82</f>
        <v>3816316</v>
      </c>
      <c r="D83" s="34">
        <v>2146512.88</v>
      </c>
      <c r="E83" s="11">
        <f t="shared" si="5"/>
        <v>56.24567986508454</v>
      </c>
    </row>
    <row r="84" spans="1:6" ht="47.25">
      <c r="A84" s="21"/>
      <c r="B84" s="35" t="s">
        <v>30</v>
      </c>
      <c r="C84" s="14">
        <v>100000</v>
      </c>
      <c r="D84" s="14">
        <v>100000</v>
      </c>
      <c r="E84" s="7">
        <f t="shared" si="5"/>
        <v>100</v>
      </c>
    </row>
    <row r="85" spans="1:6" ht="15.75">
      <c r="A85" s="21"/>
      <c r="B85" s="8" t="s">
        <v>4</v>
      </c>
      <c r="C85" s="14">
        <v>10000</v>
      </c>
      <c r="D85" s="14">
        <v>10000</v>
      </c>
      <c r="E85" s="11">
        <f t="shared" si="5"/>
        <v>100</v>
      </c>
    </row>
    <row r="86" spans="1:6" ht="94.5">
      <c r="A86" s="21"/>
      <c r="B86" s="35" t="s">
        <v>31</v>
      </c>
      <c r="C86" s="14">
        <v>8053600</v>
      </c>
      <c r="D86" s="14">
        <v>4071439</v>
      </c>
      <c r="E86" s="7">
        <f t="shared" si="5"/>
        <v>50.554273865103802</v>
      </c>
    </row>
    <row r="87" spans="1:6" ht="15.75">
      <c r="A87" s="21"/>
      <c r="B87" s="8" t="s">
        <v>4</v>
      </c>
      <c r="C87" s="14">
        <v>8053600</v>
      </c>
      <c r="D87" s="14">
        <v>4071439</v>
      </c>
      <c r="E87" s="11">
        <f t="shared" si="5"/>
        <v>50.554273865103802</v>
      </c>
    </row>
    <row r="88" spans="1:6" ht="63">
      <c r="A88" s="21"/>
      <c r="B88" s="16" t="s">
        <v>32</v>
      </c>
      <c r="C88" s="14"/>
      <c r="D88" s="14"/>
      <c r="E88" s="7"/>
    </row>
    <row r="89" spans="1:6" ht="15.75">
      <c r="A89" s="21"/>
      <c r="B89" s="8" t="s">
        <v>3</v>
      </c>
      <c r="C89" s="14"/>
      <c r="D89" s="14"/>
      <c r="E89" s="11"/>
    </row>
    <row r="90" spans="1:6" ht="47.25">
      <c r="A90" s="21"/>
      <c r="B90" s="16" t="s">
        <v>33</v>
      </c>
      <c r="C90" s="14">
        <v>273024</v>
      </c>
      <c r="D90" s="14">
        <v>119448</v>
      </c>
      <c r="E90" s="7">
        <f>D90/C90*100</f>
        <v>43.75</v>
      </c>
    </row>
    <row r="91" spans="1:6" ht="15.75">
      <c r="A91" s="21"/>
      <c r="B91" s="8" t="s">
        <v>4</v>
      </c>
      <c r="C91" s="14">
        <v>273024</v>
      </c>
      <c r="D91" s="14">
        <v>119448</v>
      </c>
      <c r="E91" s="11">
        <f>D91/C91*100</f>
        <v>43.75</v>
      </c>
    </row>
    <row r="92" spans="1:6" ht="47.25">
      <c r="A92" s="21"/>
      <c r="B92" s="16" t="s">
        <v>25</v>
      </c>
      <c r="C92" s="14">
        <v>273024</v>
      </c>
      <c r="D92" s="14">
        <v>119448</v>
      </c>
      <c r="E92" s="11">
        <f>D92/C92*100</f>
        <v>43.75</v>
      </c>
    </row>
    <row r="93" spans="1:6" ht="15.75">
      <c r="A93" s="21"/>
      <c r="B93" s="8" t="s">
        <v>4</v>
      </c>
      <c r="C93" s="14">
        <v>273024</v>
      </c>
      <c r="D93" s="14">
        <v>119448</v>
      </c>
      <c r="E93" s="11">
        <f>D93/C93*100</f>
        <v>43.75</v>
      </c>
    </row>
    <row r="94" spans="1:6" ht="63">
      <c r="A94" s="21"/>
      <c r="B94" s="35" t="s">
        <v>34</v>
      </c>
      <c r="C94" s="14">
        <v>12311905</v>
      </c>
      <c r="D94" s="14">
        <v>6189345.8200000003</v>
      </c>
      <c r="E94" s="7">
        <f>D94/C94*100</f>
        <v>50.271227888779194</v>
      </c>
      <c r="F94" s="36"/>
    </row>
    <row r="95" spans="1:6" ht="15.75">
      <c r="A95" s="21"/>
      <c r="B95" s="8" t="s">
        <v>16</v>
      </c>
      <c r="C95" s="14"/>
      <c r="D95" s="29">
        <v>241200</v>
      </c>
      <c r="E95" s="11"/>
    </row>
    <row r="96" spans="1:6" ht="15.75">
      <c r="A96" s="21"/>
      <c r="B96" s="8" t="s">
        <v>4</v>
      </c>
      <c r="C96" s="14">
        <v>12311905</v>
      </c>
      <c r="D96" s="14">
        <v>5948145.8200000003</v>
      </c>
      <c r="E96" s="11">
        <f>D96/C96*100</f>
        <v>48.312148444940085</v>
      </c>
    </row>
    <row r="97" spans="1:5" ht="31.5">
      <c r="A97" s="21"/>
      <c r="B97" s="13" t="s">
        <v>35</v>
      </c>
      <c r="C97" s="14">
        <v>11930335</v>
      </c>
      <c r="D97" s="14">
        <v>5948145.8200000003</v>
      </c>
      <c r="E97" s="7">
        <f>D97/C97*100</f>
        <v>49.857324375216628</v>
      </c>
    </row>
    <row r="98" spans="1:5" ht="15.75">
      <c r="A98" s="21"/>
      <c r="B98" s="8" t="s">
        <v>16</v>
      </c>
      <c r="C98" s="37"/>
      <c r="D98" s="37"/>
      <c r="E98" s="11"/>
    </row>
    <row r="99" spans="1:5" ht="15.75">
      <c r="A99" s="21"/>
      <c r="B99" s="8" t="s">
        <v>4</v>
      </c>
      <c r="C99" s="14">
        <v>11930335</v>
      </c>
      <c r="D99" s="14">
        <v>5948145.8200000003</v>
      </c>
      <c r="E99" s="11">
        <f>D99/C99*100</f>
        <v>49.857324375216628</v>
      </c>
    </row>
    <row r="100" spans="1:5" ht="63">
      <c r="A100" s="21"/>
      <c r="B100" s="13" t="s">
        <v>36</v>
      </c>
      <c r="C100" s="14">
        <v>11930335</v>
      </c>
      <c r="D100" s="14">
        <v>5948145.8200000003</v>
      </c>
      <c r="E100" s="7">
        <f>D100/C100*100</f>
        <v>49.857324375216628</v>
      </c>
    </row>
    <row r="101" spans="1:5" ht="15.75">
      <c r="A101" s="21"/>
      <c r="B101" s="8" t="s">
        <v>16</v>
      </c>
      <c r="C101" s="14">
        <v>11930335</v>
      </c>
      <c r="D101" s="14">
        <v>5948145.8200000003</v>
      </c>
      <c r="E101" s="11">
        <f>D101/C101*100</f>
        <v>49.857324375216628</v>
      </c>
    </row>
    <row r="102" spans="1:5" ht="15.75">
      <c r="A102" s="21"/>
      <c r="B102" s="8" t="s">
        <v>4</v>
      </c>
      <c r="C102" s="14"/>
      <c r="D102" s="14"/>
      <c r="E102" s="11"/>
    </row>
    <row r="103" spans="1:5" ht="31.5">
      <c r="A103" s="21"/>
      <c r="B103" s="16" t="s">
        <v>37</v>
      </c>
      <c r="C103" s="14">
        <v>381570</v>
      </c>
      <c r="D103" s="29">
        <v>241200</v>
      </c>
      <c r="E103" s="7">
        <f>D103/C103*100</f>
        <v>63.212516707288316</v>
      </c>
    </row>
    <row r="104" spans="1:5" ht="15.75">
      <c r="A104" s="21"/>
      <c r="B104" s="8" t="s">
        <v>16</v>
      </c>
      <c r="C104" s="14">
        <v>381570</v>
      </c>
      <c r="D104" s="29">
        <v>241200</v>
      </c>
      <c r="E104" s="11">
        <f>D104/C104*100</f>
        <v>63.212516707288316</v>
      </c>
    </row>
    <row r="105" spans="1:5" ht="15.75">
      <c r="A105" s="21"/>
      <c r="B105" s="8" t="s">
        <v>4</v>
      </c>
      <c r="C105" s="14"/>
      <c r="D105" s="14"/>
      <c r="E105" s="38"/>
    </row>
    <row r="106" spans="1:5" ht="110.25">
      <c r="A106" s="21"/>
      <c r="B106" s="16" t="s">
        <v>38</v>
      </c>
      <c r="C106" s="14">
        <v>381570</v>
      </c>
      <c r="D106" s="29">
        <v>241200</v>
      </c>
      <c r="E106" s="7">
        <f t="shared" ref="E106:E119" si="6">D106/C106*100</f>
        <v>63.212516707288316</v>
      </c>
    </row>
    <row r="107" spans="1:5" ht="15.75">
      <c r="A107" s="21"/>
      <c r="B107" s="8" t="s">
        <v>16</v>
      </c>
      <c r="C107" s="14">
        <v>381570</v>
      </c>
      <c r="D107" s="29">
        <v>241200</v>
      </c>
      <c r="E107" s="11">
        <f t="shared" si="6"/>
        <v>63.212516707288316</v>
      </c>
    </row>
    <row r="108" spans="1:5" ht="110.25">
      <c r="A108" s="21"/>
      <c r="B108" s="16" t="s">
        <v>39</v>
      </c>
      <c r="C108" s="14">
        <v>5778763</v>
      </c>
      <c r="D108" s="14">
        <v>2841847.31</v>
      </c>
      <c r="E108" s="7">
        <f t="shared" si="6"/>
        <v>49.177433128854744</v>
      </c>
    </row>
    <row r="109" spans="1:5" ht="15.75">
      <c r="A109" s="21"/>
      <c r="B109" s="8" t="s">
        <v>4</v>
      </c>
      <c r="C109" s="14">
        <v>5778763</v>
      </c>
      <c r="D109" s="14">
        <v>2841847.31</v>
      </c>
      <c r="E109" s="11">
        <f t="shared" si="6"/>
        <v>49.177433128854744</v>
      </c>
    </row>
    <row r="110" spans="1:5" ht="31.5">
      <c r="A110" s="21"/>
      <c r="B110" s="16" t="s">
        <v>40</v>
      </c>
      <c r="C110" s="14">
        <v>5778763</v>
      </c>
      <c r="D110" s="14">
        <v>2841847.31</v>
      </c>
      <c r="E110" s="11">
        <f t="shared" si="6"/>
        <v>49.177433128854744</v>
      </c>
    </row>
    <row r="111" spans="1:5" ht="15.75">
      <c r="A111" s="21"/>
      <c r="B111" s="8" t="s">
        <v>4</v>
      </c>
      <c r="C111" s="14">
        <v>5778763</v>
      </c>
      <c r="D111" s="14">
        <v>2841847.31</v>
      </c>
      <c r="E111" s="11">
        <f t="shared" si="6"/>
        <v>49.177433128854744</v>
      </c>
    </row>
    <row r="112" spans="1:5" ht="63">
      <c r="A112" s="21"/>
      <c r="B112" s="35" t="s">
        <v>41</v>
      </c>
      <c r="C112" s="14">
        <v>87780</v>
      </c>
      <c r="D112" s="14">
        <v>2230851.91</v>
      </c>
      <c r="E112" s="7">
        <f t="shared" si="6"/>
        <v>2541.4125199362043</v>
      </c>
    </row>
    <row r="113" spans="1:5" ht="15.75">
      <c r="A113" s="21"/>
      <c r="B113" s="8" t="s">
        <v>4</v>
      </c>
      <c r="C113" s="14">
        <v>87780</v>
      </c>
      <c r="D113" s="14">
        <v>2230851.91</v>
      </c>
      <c r="E113" s="11">
        <f t="shared" si="6"/>
        <v>2541.4125199362043</v>
      </c>
    </row>
    <row r="114" spans="1:5" ht="31.5">
      <c r="A114" s="21"/>
      <c r="B114" s="40" t="s">
        <v>42</v>
      </c>
      <c r="C114" s="14">
        <v>1052800</v>
      </c>
      <c r="D114" s="39">
        <v>535495.15</v>
      </c>
      <c r="E114" s="11">
        <f t="shared" si="6"/>
        <v>50.863901025835865</v>
      </c>
    </row>
    <row r="115" spans="1:5" ht="15.75">
      <c r="A115" s="21"/>
      <c r="B115" s="8" t="s">
        <v>4</v>
      </c>
      <c r="C115" s="14">
        <v>1052800</v>
      </c>
      <c r="D115" s="39">
        <v>535495.15</v>
      </c>
      <c r="E115" s="11">
        <f t="shared" si="6"/>
        <v>50.863901025835865</v>
      </c>
    </row>
    <row r="116" spans="1:5" ht="31.5">
      <c r="A116" s="21"/>
      <c r="B116" s="16" t="s">
        <v>43</v>
      </c>
      <c r="C116" s="14">
        <v>87780</v>
      </c>
      <c r="D116" s="39">
        <v>35520.25</v>
      </c>
      <c r="E116" s="7">
        <f t="shared" si="6"/>
        <v>40.465083162451585</v>
      </c>
    </row>
    <row r="117" spans="1:5" ht="15.75">
      <c r="A117" s="21"/>
      <c r="B117" s="8" t="s">
        <v>4</v>
      </c>
      <c r="C117" s="14">
        <v>87780</v>
      </c>
      <c r="D117" s="39">
        <v>35502.25</v>
      </c>
      <c r="E117" s="11">
        <f t="shared" si="6"/>
        <v>40.444577352472088</v>
      </c>
    </row>
    <row r="118" spans="1:5" ht="47.25">
      <c r="A118" s="21"/>
      <c r="B118" s="16" t="s">
        <v>44</v>
      </c>
      <c r="C118" s="14">
        <v>44000</v>
      </c>
      <c r="D118" s="14">
        <v>39980</v>
      </c>
      <c r="E118" s="7">
        <f t="shared" si="6"/>
        <v>90.863636363636374</v>
      </c>
    </row>
    <row r="119" spans="1:5" ht="15.75">
      <c r="A119" s="21"/>
      <c r="B119" s="8" t="s">
        <v>4</v>
      </c>
      <c r="C119" s="14">
        <v>44000</v>
      </c>
      <c r="D119" s="14">
        <v>39980</v>
      </c>
      <c r="E119" s="11">
        <f t="shared" si="6"/>
        <v>90.863636363636374</v>
      </c>
    </row>
    <row r="120" spans="1:5" ht="47.25">
      <c r="A120" s="21"/>
      <c r="B120" s="6" t="s">
        <v>45</v>
      </c>
      <c r="C120" s="83">
        <v>397732282.45999998</v>
      </c>
      <c r="D120" s="83">
        <v>206041814.36000001</v>
      </c>
      <c r="E120" s="79">
        <f t="shared" ref="E120:E151" si="7">D120/C120*100</f>
        <v>51.804146519266183</v>
      </c>
    </row>
    <row r="121" spans="1:5" ht="15.75">
      <c r="A121" s="21"/>
      <c r="B121" s="8" t="s">
        <v>3</v>
      </c>
      <c r="C121" s="80">
        <f>C124+C165+C183</f>
        <v>242790246.49000001</v>
      </c>
      <c r="D121" s="10">
        <v>115231063.05</v>
      </c>
      <c r="E121" s="11">
        <f t="shared" si="7"/>
        <v>47.461158228506562</v>
      </c>
    </row>
    <row r="122" spans="1:5" ht="15.75">
      <c r="A122" s="21"/>
      <c r="B122" s="8" t="s">
        <v>4</v>
      </c>
      <c r="C122" s="9">
        <f>C120-C121</f>
        <v>154942035.96999997</v>
      </c>
      <c r="D122" s="10">
        <v>90810751.310000002</v>
      </c>
      <c r="E122" s="11">
        <f t="shared" si="7"/>
        <v>58.609499185606971</v>
      </c>
    </row>
    <row r="123" spans="1:5" ht="31.5">
      <c r="A123" s="21"/>
      <c r="B123" s="13" t="s">
        <v>47</v>
      </c>
      <c r="C123" s="41" t="s">
        <v>204</v>
      </c>
      <c r="D123" s="14">
        <v>194926104.59999999</v>
      </c>
      <c r="E123" s="7">
        <f t="shared" si="7"/>
        <v>52.314302008079359</v>
      </c>
    </row>
    <row r="124" spans="1:5" ht="15.75">
      <c r="A124" s="21"/>
      <c r="B124" s="8" t="s">
        <v>3</v>
      </c>
      <c r="C124" s="9">
        <f>C134+C136+C153+C161+C163</f>
        <v>217663727.88</v>
      </c>
      <c r="D124" s="10">
        <v>112059027.8</v>
      </c>
      <c r="E124" s="11">
        <f t="shared" si="7"/>
        <v>51.482637411125829</v>
      </c>
    </row>
    <row r="125" spans="1:5" ht="15.75">
      <c r="A125" s="21"/>
      <c r="B125" s="8" t="s">
        <v>4</v>
      </c>
      <c r="C125" s="9">
        <f>C123-C124</f>
        <v>154942035.97000003</v>
      </c>
      <c r="D125" s="10">
        <v>82867076.799999997</v>
      </c>
      <c r="E125" s="11">
        <f t="shared" si="7"/>
        <v>53.482630637462883</v>
      </c>
    </row>
    <row r="126" spans="1:5" ht="47.25">
      <c r="A126" s="21"/>
      <c r="B126" s="13" t="s">
        <v>48</v>
      </c>
      <c r="C126" s="14">
        <v>118538603.12</v>
      </c>
      <c r="D126" s="14">
        <v>54164815.159999996</v>
      </c>
      <c r="E126" s="7">
        <f t="shared" si="7"/>
        <v>45.693819341845469</v>
      </c>
    </row>
    <row r="127" spans="1:5" ht="15.75">
      <c r="A127" s="21"/>
      <c r="B127" s="8" t="s">
        <v>16</v>
      </c>
      <c r="C127" s="9">
        <f>C134+C136</f>
        <v>48532883.100000001</v>
      </c>
      <c r="D127" s="10">
        <v>22514531.800000001</v>
      </c>
      <c r="E127" s="11">
        <f t="shared" si="7"/>
        <v>46.39026235801763</v>
      </c>
    </row>
    <row r="128" spans="1:5" ht="15.75">
      <c r="A128" s="21"/>
      <c r="B128" s="8" t="s">
        <v>4</v>
      </c>
      <c r="C128" s="9">
        <f>C126-C127</f>
        <v>70005720.020000011</v>
      </c>
      <c r="D128" s="10">
        <v>31650283.359999999</v>
      </c>
      <c r="E128" s="11">
        <f t="shared" si="7"/>
        <v>45.210996117114135</v>
      </c>
    </row>
    <row r="129" spans="1:5" ht="47.25">
      <c r="A129" s="21"/>
      <c r="B129" s="13" t="s">
        <v>49</v>
      </c>
      <c r="C129" s="14">
        <v>59078720.020000003</v>
      </c>
      <c r="D129" s="14">
        <v>27991878.780000001</v>
      </c>
      <c r="E129" s="7">
        <f t="shared" si="7"/>
        <v>47.380645299227659</v>
      </c>
    </row>
    <row r="130" spans="1:5" ht="15.75">
      <c r="A130" s="21"/>
      <c r="B130" s="8" t="s">
        <v>4</v>
      </c>
      <c r="C130" s="14">
        <v>59078720.020000003</v>
      </c>
      <c r="D130" s="14">
        <v>27991878.780000001</v>
      </c>
      <c r="E130" s="11">
        <f t="shared" si="7"/>
        <v>47.380645299227659</v>
      </c>
    </row>
    <row r="131" spans="1:5" ht="47.25">
      <c r="A131" s="21"/>
      <c r="B131" s="13" t="s">
        <v>50</v>
      </c>
      <c r="C131" s="14">
        <v>10927000</v>
      </c>
      <c r="D131" s="14">
        <v>3658404.58</v>
      </c>
      <c r="E131" s="7">
        <f t="shared" si="7"/>
        <v>33.480411640889542</v>
      </c>
    </row>
    <row r="132" spans="1:5" ht="15.75">
      <c r="A132" s="21"/>
      <c r="B132" s="8" t="s">
        <v>4</v>
      </c>
      <c r="C132" s="14">
        <v>10927000</v>
      </c>
      <c r="D132" s="10">
        <v>3658404.58</v>
      </c>
      <c r="E132" s="11">
        <f t="shared" si="7"/>
        <v>33.480411640889542</v>
      </c>
    </row>
    <row r="133" spans="1:5" ht="94.5">
      <c r="A133" s="21"/>
      <c r="B133" s="16" t="s">
        <v>51</v>
      </c>
      <c r="C133" s="14">
        <v>4027560</v>
      </c>
      <c r="D133" s="14">
        <v>1453906</v>
      </c>
      <c r="E133" s="7">
        <f t="shared" si="7"/>
        <v>36.098928383438114</v>
      </c>
    </row>
    <row r="134" spans="1:5" ht="15.75">
      <c r="A134" s="21"/>
      <c r="B134" s="8" t="s">
        <v>16</v>
      </c>
      <c r="C134" s="18">
        <v>4027560</v>
      </c>
      <c r="D134" s="14">
        <v>1453906</v>
      </c>
      <c r="E134" s="11">
        <f t="shared" si="7"/>
        <v>36.098928383438114</v>
      </c>
    </row>
    <row r="135" spans="1:5" ht="141.75">
      <c r="A135" s="21"/>
      <c r="B135" s="16" t="s">
        <v>52</v>
      </c>
      <c r="C135" s="14">
        <v>44505323.100000001</v>
      </c>
      <c r="D135" s="14">
        <v>21060625.800000001</v>
      </c>
      <c r="E135" s="7">
        <f t="shared" si="7"/>
        <v>47.321588369729199</v>
      </c>
    </row>
    <row r="136" spans="1:5" ht="15.75">
      <c r="A136" s="21"/>
      <c r="B136" s="8" t="s">
        <v>16</v>
      </c>
      <c r="C136" s="18">
        <v>44505323.100000001</v>
      </c>
      <c r="D136" s="14">
        <v>21060625.800000001</v>
      </c>
      <c r="E136" s="11">
        <f t="shared" si="7"/>
        <v>47.321588369729199</v>
      </c>
    </row>
    <row r="137" spans="1:5" ht="47.25">
      <c r="A137" s="21"/>
      <c r="B137" s="16" t="s">
        <v>53</v>
      </c>
      <c r="C137" s="14">
        <v>219464786.94</v>
      </c>
      <c r="D137" s="14">
        <v>119282892.77</v>
      </c>
      <c r="E137" s="7">
        <f t="shared" si="7"/>
        <v>54.351722858670271</v>
      </c>
    </row>
    <row r="138" spans="1:5" ht="15.75">
      <c r="A138" s="21"/>
      <c r="B138" s="8" t="s">
        <v>16</v>
      </c>
      <c r="C138" s="9">
        <f>C153</f>
        <v>137382584.78</v>
      </c>
      <c r="D138" s="10">
        <v>76839572</v>
      </c>
      <c r="E138" s="11">
        <f t="shared" si="7"/>
        <v>55.931086260349808</v>
      </c>
    </row>
    <row r="139" spans="1:5" ht="15.75">
      <c r="A139" s="21"/>
      <c r="B139" s="8" t="s">
        <v>4</v>
      </c>
      <c r="C139" s="9">
        <f>C137-C138</f>
        <v>82082202.159999996</v>
      </c>
      <c r="D139" s="10">
        <v>42443320.770000003</v>
      </c>
      <c r="E139" s="11">
        <f t="shared" si="7"/>
        <v>51.708311489093219</v>
      </c>
    </row>
    <row r="140" spans="1:5" ht="47.25">
      <c r="A140" s="21"/>
      <c r="B140" s="13" t="s">
        <v>54</v>
      </c>
      <c r="C140" s="14">
        <v>64910221.479999997</v>
      </c>
      <c r="D140" s="14">
        <v>34362111.479999997</v>
      </c>
      <c r="E140" s="7">
        <f t="shared" si="7"/>
        <v>52.937905150404674</v>
      </c>
    </row>
    <row r="141" spans="1:5" ht="15.75">
      <c r="A141" s="21"/>
      <c r="B141" s="8" t="s">
        <v>4</v>
      </c>
      <c r="C141" s="14">
        <v>64910221.479999997</v>
      </c>
      <c r="D141" s="14">
        <v>34362111.479999997</v>
      </c>
      <c r="E141" s="11">
        <f t="shared" si="7"/>
        <v>52.937905150404674</v>
      </c>
    </row>
    <row r="142" spans="1:5" ht="31.5">
      <c r="A142" s="21"/>
      <c r="B142" s="16" t="s">
        <v>55</v>
      </c>
      <c r="C142" s="14">
        <v>13101086.68</v>
      </c>
      <c r="D142" s="14">
        <v>8048324.9100000001</v>
      </c>
      <c r="E142" s="11">
        <f t="shared" si="7"/>
        <v>61.432498742921069</v>
      </c>
    </row>
    <row r="143" spans="1:5" ht="15.75">
      <c r="A143" s="21"/>
      <c r="B143" s="8" t="s">
        <v>4</v>
      </c>
      <c r="C143" s="14">
        <v>13101086.68</v>
      </c>
      <c r="D143" s="14">
        <v>8048324.9100000001</v>
      </c>
      <c r="E143" s="11">
        <f t="shared" si="7"/>
        <v>61.432498742921069</v>
      </c>
    </row>
    <row r="144" spans="1:5" ht="47.25">
      <c r="A144" s="21"/>
      <c r="B144" s="13" t="s">
        <v>56</v>
      </c>
      <c r="C144" s="14">
        <v>2236460</v>
      </c>
      <c r="D144" s="14">
        <v>14560</v>
      </c>
      <c r="E144" s="7">
        <f t="shared" si="7"/>
        <v>0.65102885810611411</v>
      </c>
    </row>
    <row r="145" spans="1:5" ht="15.75">
      <c r="A145" s="21"/>
      <c r="B145" s="8" t="s">
        <v>4</v>
      </c>
      <c r="C145" s="14">
        <v>2236460</v>
      </c>
      <c r="D145" s="14">
        <v>14560</v>
      </c>
      <c r="E145" s="11">
        <f t="shared" si="7"/>
        <v>0.65102885810611411</v>
      </c>
    </row>
    <row r="146" spans="1:5" ht="47.25">
      <c r="A146" s="21"/>
      <c r="B146" s="13" t="s">
        <v>57</v>
      </c>
      <c r="C146" s="14">
        <v>300000</v>
      </c>
      <c r="D146" s="14">
        <v>18324</v>
      </c>
      <c r="E146" s="7">
        <f t="shared" si="7"/>
        <v>6.1080000000000005</v>
      </c>
    </row>
    <row r="147" spans="1:5" ht="15.75">
      <c r="A147" s="21"/>
      <c r="B147" s="8" t="s">
        <v>4</v>
      </c>
      <c r="C147" s="14">
        <v>30000</v>
      </c>
      <c r="D147" s="14">
        <v>18324.38</v>
      </c>
      <c r="E147" s="11">
        <f t="shared" si="7"/>
        <v>61.081266666666664</v>
      </c>
    </row>
    <row r="148" spans="1:5" ht="94.5">
      <c r="A148" s="43"/>
      <c r="B148" s="44" t="s">
        <v>58</v>
      </c>
      <c r="C148" s="45">
        <v>83510.62</v>
      </c>
      <c r="D148" s="45">
        <v>0</v>
      </c>
      <c r="E148" s="7">
        <f t="shared" si="7"/>
        <v>0</v>
      </c>
    </row>
    <row r="149" spans="1:5" ht="15.75">
      <c r="A149" s="21"/>
      <c r="B149" s="8" t="s">
        <v>4</v>
      </c>
      <c r="C149" s="45">
        <v>83510.62</v>
      </c>
      <c r="D149" s="14">
        <v>0</v>
      </c>
      <c r="E149" s="11">
        <f t="shared" si="7"/>
        <v>0</v>
      </c>
    </row>
    <row r="150" spans="1:5" ht="63">
      <c r="A150" s="21"/>
      <c r="B150" s="16" t="s">
        <v>59</v>
      </c>
      <c r="C150" s="14">
        <v>41181</v>
      </c>
      <c r="D150" s="14">
        <v>29077.91</v>
      </c>
      <c r="E150" s="7">
        <f t="shared" si="7"/>
        <v>70.610014326995469</v>
      </c>
    </row>
    <row r="151" spans="1:5" ht="15.75">
      <c r="A151" s="21"/>
      <c r="B151" s="8" t="s">
        <v>4</v>
      </c>
      <c r="C151" s="14">
        <v>41181</v>
      </c>
      <c r="D151" s="10">
        <v>29077.91</v>
      </c>
      <c r="E151" s="11">
        <f t="shared" si="7"/>
        <v>70.610014326995469</v>
      </c>
    </row>
    <row r="152" spans="1:5" ht="189">
      <c r="A152" s="21"/>
      <c r="B152" s="13" t="s">
        <v>60</v>
      </c>
      <c r="C152" s="14">
        <v>137382584.78</v>
      </c>
      <c r="D152" s="14">
        <v>76839572</v>
      </c>
      <c r="E152" s="7">
        <f t="shared" ref="E152:E177" si="8">D152/C152*100</f>
        <v>55.931086260349808</v>
      </c>
    </row>
    <row r="153" spans="1:5" ht="15.75">
      <c r="A153" s="21"/>
      <c r="B153" s="8" t="s">
        <v>3</v>
      </c>
      <c r="C153" s="18">
        <v>137382584.78</v>
      </c>
      <c r="D153" s="14">
        <v>76839572</v>
      </c>
      <c r="E153" s="11">
        <f t="shared" si="8"/>
        <v>55.931086260349808</v>
      </c>
    </row>
    <row r="154" spans="1:5" ht="31.5">
      <c r="A154" s="21"/>
      <c r="B154" s="16" t="s">
        <v>61</v>
      </c>
      <c r="C154" s="14">
        <v>18728243.789999999</v>
      </c>
      <c r="D154" s="14">
        <v>8773472.6699999999</v>
      </c>
      <c r="E154" s="7">
        <f t="shared" si="8"/>
        <v>46.846211360643551</v>
      </c>
    </row>
    <row r="155" spans="1:5" ht="15.75">
      <c r="A155" s="21"/>
      <c r="B155" s="8" t="s">
        <v>3</v>
      </c>
      <c r="C155" s="14">
        <v>18728243.789999999</v>
      </c>
      <c r="D155" s="14">
        <v>8773472.6699999999</v>
      </c>
      <c r="E155" s="42">
        <f t="shared" si="8"/>
        <v>46.846211360643551</v>
      </c>
    </row>
    <row r="156" spans="1:5" ht="47.25">
      <c r="A156" s="21"/>
      <c r="B156" s="13" t="s">
        <v>62</v>
      </c>
      <c r="C156" s="14">
        <v>18667547.210000001</v>
      </c>
      <c r="D156" s="14">
        <v>8739515.1600000001</v>
      </c>
      <c r="E156" s="7">
        <f t="shared" si="8"/>
        <v>46.816622782227853</v>
      </c>
    </row>
    <row r="157" spans="1:5" ht="15.75">
      <c r="A157" s="21"/>
      <c r="B157" s="8" t="s">
        <v>4</v>
      </c>
      <c r="C157" s="14">
        <v>18667547.210000001</v>
      </c>
      <c r="D157" s="14">
        <v>8739515.1600000001</v>
      </c>
      <c r="E157" s="11">
        <f t="shared" si="8"/>
        <v>46.816622782227853</v>
      </c>
    </row>
    <row r="158" spans="1:5" ht="31.5">
      <c r="A158" s="21"/>
      <c r="B158" s="16" t="s">
        <v>55</v>
      </c>
      <c r="C158" s="14">
        <v>19515.580000000002</v>
      </c>
      <c r="D158" s="14">
        <v>4879.6000000000004</v>
      </c>
      <c r="E158" s="11">
        <f t="shared" si="8"/>
        <v>25.003612498321854</v>
      </c>
    </row>
    <row r="159" spans="1:5" ht="15.75">
      <c r="A159" s="21"/>
      <c r="B159" s="8" t="s">
        <v>4</v>
      </c>
      <c r="C159" s="14">
        <v>19515.580000000002</v>
      </c>
      <c r="D159" s="14">
        <v>4879.6000000000004</v>
      </c>
      <c r="E159" s="11">
        <f t="shared" si="8"/>
        <v>25.003612498321854</v>
      </c>
    </row>
    <row r="160" spans="1:5" ht="31.5">
      <c r="A160" s="21"/>
      <c r="B160" s="16" t="s">
        <v>63</v>
      </c>
      <c r="C160" s="14">
        <v>15874130</v>
      </c>
      <c r="D160" s="14">
        <v>12704924</v>
      </c>
      <c r="E160" s="11">
        <f t="shared" si="8"/>
        <v>80.035403515027284</v>
      </c>
    </row>
    <row r="161" spans="1:5" ht="15.75">
      <c r="A161" s="21"/>
      <c r="B161" s="8" t="s">
        <v>3</v>
      </c>
      <c r="C161" s="18">
        <v>15874130</v>
      </c>
      <c r="D161" s="14">
        <v>12704924</v>
      </c>
      <c r="E161" s="11">
        <f t="shared" si="8"/>
        <v>80.035403515027284</v>
      </c>
    </row>
    <row r="162" spans="1:5" ht="110.25">
      <c r="A162" s="21"/>
      <c r="B162" s="16" t="s">
        <v>64</v>
      </c>
      <c r="C162" s="14">
        <v>15874130</v>
      </c>
      <c r="D162" s="14">
        <v>12704924</v>
      </c>
      <c r="E162" s="7">
        <f t="shared" si="8"/>
        <v>80.035403515027284</v>
      </c>
    </row>
    <row r="163" spans="1:5" ht="15.75">
      <c r="A163" s="21"/>
      <c r="B163" s="8" t="s">
        <v>3</v>
      </c>
      <c r="C163" s="18">
        <v>15874130</v>
      </c>
      <c r="D163" s="14">
        <v>12704924</v>
      </c>
      <c r="E163" s="11">
        <f t="shared" si="8"/>
        <v>80.035403515027284</v>
      </c>
    </row>
    <row r="164" spans="1:5" ht="94.5">
      <c r="A164" s="21"/>
      <c r="B164" s="13" t="s">
        <v>65</v>
      </c>
      <c r="C164" s="14">
        <v>17632158.609999999</v>
      </c>
      <c r="D164" s="14">
        <v>7943674.5099999998</v>
      </c>
      <c r="E164" s="7">
        <f t="shared" si="8"/>
        <v>45.052195171921724</v>
      </c>
    </row>
    <row r="165" spans="1:5" ht="15.75">
      <c r="A165" s="21"/>
      <c r="B165" s="8" t="s">
        <v>3</v>
      </c>
      <c r="C165" s="18">
        <v>17632158.609999999</v>
      </c>
      <c r="D165" s="14">
        <v>7943674.5099999998</v>
      </c>
      <c r="E165" s="42">
        <f t="shared" si="8"/>
        <v>45.052195171921724</v>
      </c>
    </row>
    <row r="166" spans="1:5" ht="31.5">
      <c r="A166" s="21"/>
      <c r="B166" s="13" t="s">
        <v>66</v>
      </c>
      <c r="C166" s="14">
        <v>150000</v>
      </c>
      <c r="D166" s="14">
        <v>99688</v>
      </c>
      <c r="E166" s="7">
        <f t="shared" si="8"/>
        <v>66.458666666666659</v>
      </c>
    </row>
    <row r="167" spans="1:5" ht="15.75">
      <c r="A167" s="21"/>
      <c r="B167" s="8" t="s">
        <v>4</v>
      </c>
      <c r="C167" s="18">
        <v>150000</v>
      </c>
      <c r="D167" s="14">
        <v>99688</v>
      </c>
      <c r="E167" s="11">
        <f t="shared" si="8"/>
        <v>66.458666666666659</v>
      </c>
    </row>
    <row r="168" spans="1:5" ht="31.5">
      <c r="A168" s="21"/>
      <c r="B168" s="13" t="s">
        <v>67</v>
      </c>
      <c r="C168" s="14">
        <v>17482158.609999999</v>
      </c>
      <c r="D168" s="14">
        <v>7843986.5099999998</v>
      </c>
      <c r="E168" s="11">
        <f t="shared" si="8"/>
        <v>44.868523876182813</v>
      </c>
    </row>
    <row r="169" spans="1:5" ht="15.75">
      <c r="A169" s="21"/>
      <c r="B169" s="8" t="s">
        <v>4</v>
      </c>
      <c r="C169" s="14">
        <v>17482158.609999999</v>
      </c>
      <c r="D169" s="14">
        <v>7843986.5099999998</v>
      </c>
      <c r="E169" s="11">
        <f t="shared" si="8"/>
        <v>44.868523876182813</v>
      </c>
    </row>
    <row r="170" spans="1:5" ht="31.5">
      <c r="A170" s="21"/>
      <c r="B170" s="46" t="s">
        <v>43</v>
      </c>
      <c r="C170" s="14">
        <v>286634</v>
      </c>
      <c r="D170" s="14">
        <v>96674.880000000005</v>
      </c>
      <c r="E170" s="7">
        <f t="shared" si="8"/>
        <v>33.72763873092515</v>
      </c>
    </row>
    <row r="171" spans="1:5" ht="15.75">
      <c r="A171" s="21"/>
      <c r="B171" s="8" t="s">
        <v>4</v>
      </c>
      <c r="C171" s="14">
        <v>286634</v>
      </c>
      <c r="D171" s="14">
        <v>96674.880000000005</v>
      </c>
      <c r="E171" s="11">
        <f t="shared" si="8"/>
        <v>33.72763873092515</v>
      </c>
    </row>
    <row r="172" spans="1:5" ht="47.25">
      <c r="A172" s="21"/>
      <c r="B172" s="47" t="s">
        <v>68</v>
      </c>
      <c r="C172" s="14">
        <v>2118203</v>
      </c>
      <c r="D172" s="14">
        <v>904369.81</v>
      </c>
      <c r="E172" s="7">
        <f t="shared" si="8"/>
        <v>42.695143477749774</v>
      </c>
    </row>
    <row r="173" spans="1:5" ht="15.75">
      <c r="A173" s="21"/>
      <c r="B173" s="8" t="s">
        <v>4</v>
      </c>
      <c r="C173" s="14">
        <v>2118203</v>
      </c>
      <c r="D173" s="14">
        <v>904369.81</v>
      </c>
      <c r="E173" s="11">
        <f t="shared" si="8"/>
        <v>42.695143477749774</v>
      </c>
    </row>
    <row r="174" spans="1:5" ht="110.25">
      <c r="A174" s="21"/>
      <c r="B174" s="13" t="s">
        <v>69</v>
      </c>
      <c r="C174" s="14">
        <v>14819321.609999999</v>
      </c>
      <c r="D174" s="14">
        <v>6841504.8600000003</v>
      </c>
      <c r="E174" s="7">
        <f t="shared" si="8"/>
        <v>46.166113672729722</v>
      </c>
    </row>
    <row r="175" spans="1:5" ht="15.75">
      <c r="A175" s="21"/>
      <c r="B175" s="8" t="s">
        <v>4</v>
      </c>
      <c r="C175" s="14">
        <v>14819321.609999999</v>
      </c>
      <c r="D175" s="14">
        <v>6841504.8600000003</v>
      </c>
      <c r="E175" s="11">
        <f t="shared" si="8"/>
        <v>46.166113672729722</v>
      </c>
    </row>
    <row r="176" spans="1:5" ht="31.5">
      <c r="A176" s="21"/>
      <c r="B176" s="16" t="s">
        <v>55</v>
      </c>
      <c r="C176" s="14">
        <v>106000</v>
      </c>
      <c r="D176" s="14">
        <v>1436.96</v>
      </c>
      <c r="E176" s="11">
        <f t="shared" si="8"/>
        <v>1.3556226415094341</v>
      </c>
    </row>
    <row r="177" spans="1:5" ht="15.75">
      <c r="A177" s="21"/>
      <c r="B177" s="8" t="s">
        <v>4</v>
      </c>
      <c r="C177" s="14">
        <v>106000</v>
      </c>
      <c r="D177" s="14">
        <v>1436.96</v>
      </c>
      <c r="E177" s="11">
        <f t="shared" si="8"/>
        <v>1.3556226415094341</v>
      </c>
    </row>
    <row r="178" spans="1:5" ht="47.25">
      <c r="A178" s="21"/>
      <c r="B178" s="13" t="s">
        <v>70</v>
      </c>
      <c r="C178" s="14"/>
      <c r="D178" s="14"/>
      <c r="E178" s="7"/>
    </row>
    <row r="179" spans="1:5" ht="15.75">
      <c r="A179" s="21"/>
      <c r="B179" s="48" t="s">
        <v>4</v>
      </c>
      <c r="C179" s="14"/>
      <c r="D179" s="14"/>
      <c r="E179" s="11"/>
    </row>
    <row r="180" spans="1:5" ht="47.25">
      <c r="A180" s="21"/>
      <c r="B180" s="13" t="s">
        <v>71</v>
      </c>
      <c r="C180" s="14"/>
      <c r="D180" s="14"/>
      <c r="E180" s="7"/>
    </row>
    <row r="181" spans="1:5" ht="15.75">
      <c r="A181" s="21"/>
      <c r="B181" s="8" t="s">
        <v>4</v>
      </c>
      <c r="C181" s="14"/>
      <c r="D181" s="14"/>
      <c r="E181" s="11"/>
    </row>
    <row r="182" spans="1:5" ht="47.25">
      <c r="A182" s="21"/>
      <c r="B182" s="16" t="s">
        <v>72</v>
      </c>
      <c r="C182" s="14">
        <v>7494360</v>
      </c>
      <c r="D182" s="14">
        <v>3172035.25</v>
      </c>
      <c r="E182" s="7">
        <f t="shared" ref="E182:E191" si="9">D182/C182*100</f>
        <v>42.325632208754314</v>
      </c>
    </row>
    <row r="183" spans="1:5" ht="15.75">
      <c r="A183" s="21"/>
      <c r="B183" s="8" t="s">
        <v>3</v>
      </c>
      <c r="C183" s="18">
        <v>7494360</v>
      </c>
      <c r="D183" s="14">
        <v>3172035.25</v>
      </c>
      <c r="E183" s="11">
        <f t="shared" si="9"/>
        <v>42.325632208754314</v>
      </c>
    </row>
    <row r="184" spans="1:5" ht="47.25">
      <c r="A184" s="21"/>
      <c r="B184" s="16" t="s">
        <v>73</v>
      </c>
      <c r="C184" s="14">
        <v>7494360</v>
      </c>
      <c r="D184" s="14">
        <v>3172035.25</v>
      </c>
      <c r="E184" s="7">
        <f t="shared" si="9"/>
        <v>42.325632208754314</v>
      </c>
    </row>
    <row r="185" spans="1:5" ht="15.75">
      <c r="A185" s="21"/>
      <c r="B185" s="8" t="s">
        <v>3</v>
      </c>
      <c r="C185" s="14">
        <v>7494360</v>
      </c>
      <c r="D185" s="14">
        <v>3172035.25</v>
      </c>
      <c r="E185" s="11">
        <f t="shared" si="9"/>
        <v>42.325632208754314</v>
      </c>
    </row>
    <row r="186" spans="1:5" ht="47.25">
      <c r="A186" s="21"/>
      <c r="B186" s="16" t="s">
        <v>74</v>
      </c>
      <c r="C186" s="14">
        <v>3174350</v>
      </c>
      <c r="D186" s="14">
        <v>1164829.1499999999</v>
      </c>
      <c r="E186" s="7">
        <f t="shared" si="9"/>
        <v>36.69504465481122</v>
      </c>
    </row>
    <row r="187" spans="1:5" ht="15.75">
      <c r="A187" s="21"/>
      <c r="B187" s="8" t="s">
        <v>3</v>
      </c>
      <c r="C187" s="14">
        <v>3174750</v>
      </c>
      <c r="D187" s="14">
        <v>1164829.1499999999</v>
      </c>
      <c r="E187" s="11">
        <f t="shared" si="9"/>
        <v>36.690421293015199</v>
      </c>
    </row>
    <row r="188" spans="1:5" ht="78.75">
      <c r="A188" s="21"/>
      <c r="B188" s="16" t="s">
        <v>75</v>
      </c>
      <c r="C188" s="14">
        <v>2845540</v>
      </c>
      <c r="D188" s="14">
        <v>1421410.1</v>
      </c>
      <c r="E188" s="7">
        <f t="shared" si="9"/>
        <v>49.952209422464634</v>
      </c>
    </row>
    <row r="189" spans="1:5" ht="15.75">
      <c r="A189" s="21"/>
      <c r="B189" s="8" t="s">
        <v>3</v>
      </c>
      <c r="C189" s="14">
        <v>2845540</v>
      </c>
      <c r="D189" s="14">
        <v>1421410.1</v>
      </c>
      <c r="E189" s="11">
        <f t="shared" si="9"/>
        <v>49.952209422464634</v>
      </c>
    </row>
    <row r="190" spans="1:5" ht="141.75">
      <c r="A190" s="21"/>
      <c r="B190" s="16" t="s">
        <v>76</v>
      </c>
      <c r="C190" s="14">
        <v>1331570</v>
      </c>
      <c r="D190" s="14">
        <v>585796</v>
      </c>
      <c r="E190" s="7">
        <f t="shared" si="9"/>
        <v>43.992880584573093</v>
      </c>
    </row>
    <row r="191" spans="1:5" ht="15.75">
      <c r="A191" s="21"/>
      <c r="B191" s="8" t="s">
        <v>3</v>
      </c>
      <c r="C191" s="14">
        <v>1331570</v>
      </c>
      <c r="D191" s="14">
        <v>585796</v>
      </c>
      <c r="E191" s="11">
        <f t="shared" si="9"/>
        <v>43.992880584573093</v>
      </c>
    </row>
    <row r="192" spans="1:5" ht="31.5">
      <c r="A192" s="21"/>
      <c r="B192" s="16" t="s">
        <v>77</v>
      </c>
      <c r="C192" s="14"/>
      <c r="D192" s="14"/>
      <c r="E192" s="7"/>
    </row>
    <row r="193" spans="1:5" ht="15.75">
      <c r="A193" s="21"/>
      <c r="B193" s="8" t="s">
        <v>3</v>
      </c>
      <c r="C193" s="14"/>
      <c r="D193" s="14"/>
      <c r="E193" s="11"/>
    </row>
    <row r="194" spans="1:5" ht="63">
      <c r="A194" s="21"/>
      <c r="B194" s="6" t="s">
        <v>78</v>
      </c>
      <c r="C194" s="83">
        <v>620000</v>
      </c>
      <c r="D194" s="83">
        <v>143126.44</v>
      </c>
      <c r="E194" s="79">
        <f t="shared" ref="E194:E199" si="10">D194/C194*100</f>
        <v>23.084909677419354</v>
      </c>
    </row>
    <row r="195" spans="1:5" ht="15.75">
      <c r="A195" s="21"/>
      <c r="B195" s="8" t="s">
        <v>4</v>
      </c>
      <c r="C195" s="14">
        <v>620000</v>
      </c>
      <c r="D195" s="14">
        <v>143126.44</v>
      </c>
      <c r="E195" s="11">
        <f t="shared" si="10"/>
        <v>23.084909677419354</v>
      </c>
    </row>
    <row r="196" spans="1:5" ht="47.25">
      <c r="A196" s="21"/>
      <c r="B196" s="16" t="s">
        <v>79</v>
      </c>
      <c r="C196" s="14">
        <v>237000</v>
      </c>
      <c r="D196" s="14">
        <v>69833.3</v>
      </c>
      <c r="E196" s="7">
        <f t="shared" si="10"/>
        <v>29.465527426160339</v>
      </c>
    </row>
    <row r="197" spans="1:5" ht="15.75">
      <c r="A197" s="21"/>
      <c r="B197" s="8" t="s">
        <v>4</v>
      </c>
      <c r="C197" s="14">
        <v>237000</v>
      </c>
      <c r="D197" s="14">
        <v>69833.3</v>
      </c>
      <c r="E197" s="11">
        <f t="shared" si="10"/>
        <v>29.465527426160339</v>
      </c>
    </row>
    <row r="198" spans="1:5" ht="47.25">
      <c r="A198" s="21"/>
      <c r="B198" s="16" t="s">
        <v>80</v>
      </c>
      <c r="C198" s="14">
        <v>10000</v>
      </c>
      <c r="D198" s="14">
        <v>0</v>
      </c>
      <c r="E198" s="7">
        <f t="shared" si="10"/>
        <v>0</v>
      </c>
    </row>
    <row r="199" spans="1:5" ht="15.75">
      <c r="A199" s="21"/>
      <c r="B199" s="8" t="s">
        <v>4</v>
      </c>
      <c r="C199" s="14">
        <v>10000</v>
      </c>
      <c r="D199" s="14">
        <v>0</v>
      </c>
      <c r="E199" s="11">
        <f t="shared" si="10"/>
        <v>0</v>
      </c>
    </row>
    <row r="200" spans="1:5" ht="63">
      <c r="A200" s="21"/>
      <c r="B200" s="16" t="s">
        <v>81</v>
      </c>
      <c r="C200" s="14"/>
      <c r="D200" s="14"/>
      <c r="E200" s="7"/>
    </row>
    <row r="201" spans="1:5" ht="15.75">
      <c r="A201" s="21"/>
      <c r="B201" s="8" t="s">
        <v>4</v>
      </c>
      <c r="C201" s="14"/>
      <c r="D201" s="14"/>
      <c r="E201" s="11"/>
    </row>
    <row r="202" spans="1:5" ht="78.75">
      <c r="A202" s="21"/>
      <c r="B202" s="16" t="s">
        <v>82</v>
      </c>
      <c r="C202" s="14">
        <v>10000</v>
      </c>
      <c r="D202" s="14">
        <v>0</v>
      </c>
      <c r="E202" s="7">
        <f>D202/C202*100</f>
        <v>0</v>
      </c>
    </row>
    <row r="203" spans="1:5" ht="15.75">
      <c r="A203" s="21"/>
      <c r="B203" s="8" t="s">
        <v>4</v>
      </c>
      <c r="C203" s="14">
        <v>10000</v>
      </c>
      <c r="D203" s="14">
        <v>0</v>
      </c>
      <c r="E203" s="11"/>
    </row>
    <row r="204" spans="1:5" ht="78.75">
      <c r="A204" s="21"/>
      <c r="B204" s="16" t="s">
        <v>83</v>
      </c>
      <c r="C204" s="14">
        <v>227000</v>
      </c>
      <c r="D204" s="14">
        <v>69833.3</v>
      </c>
      <c r="E204" s="7">
        <f t="shared" ref="E204:E214" si="11">D204/C204*100</f>
        <v>30.763568281938326</v>
      </c>
    </row>
    <row r="205" spans="1:5" ht="15.75">
      <c r="A205" s="21"/>
      <c r="B205" s="8" t="s">
        <v>4</v>
      </c>
      <c r="C205" s="14">
        <v>227000</v>
      </c>
      <c r="D205" s="39">
        <v>69833.3</v>
      </c>
      <c r="E205" s="11">
        <f t="shared" si="11"/>
        <v>30.763568281938326</v>
      </c>
    </row>
    <row r="206" spans="1:5" ht="63">
      <c r="A206" s="21"/>
      <c r="B206" s="16" t="s">
        <v>84</v>
      </c>
      <c r="C206" s="14">
        <v>177000</v>
      </c>
      <c r="D206" s="14">
        <v>69833.3</v>
      </c>
      <c r="E206" s="7">
        <f t="shared" si="11"/>
        <v>39.453841807909605</v>
      </c>
    </row>
    <row r="207" spans="1:5" ht="15.75">
      <c r="A207" s="21"/>
      <c r="B207" s="8" t="s">
        <v>4</v>
      </c>
      <c r="C207" s="14">
        <v>177000</v>
      </c>
      <c r="D207" s="39">
        <v>69833.3</v>
      </c>
      <c r="E207" s="11">
        <f t="shared" si="11"/>
        <v>39.453841807909605</v>
      </c>
    </row>
    <row r="208" spans="1:5" ht="63">
      <c r="A208" s="21"/>
      <c r="B208" s="16" t="s">
        <v>85</v>
      </c>
      <c r="C208" s="14">
        <v>50000</v>
      </c>
      <c r="D208" s="14">
        <v>0</v>
      </c>
      <c r="E208" s="7">
        <f t="shared" si="11"/>
        <v>0</v>
      </c>
    </row>
    <row r="209" spans="1:5" ht="15.75">
      <c r="A209" s="21"/>
      <c r="B209" s="8" t="s">
        <v>4</v>
      </c>
      <c r="C209" s="14">
        <v>50000</v>
      </c>
      <c r="D209" s="14">
        <v>0</v>
      </c>
      <c r="E209" s="11">
        <f t="shared" si="11"/>
        <v>0</v>
      </c>
    </row>
    <row r="210" spans="1:5" ht="47.25">
      <c r="A210" s="21"/>
      <c r="B210" s="16" t="s">
        <v>86</v>
      </c>
      <c r="C210" s="14">
        <v>383000</v>
      </c>
      <c r="D210" s="14">
        <v>73293.14</v>
      </c>
      <c r="E210" s="7">
        <f t="shared" si="11"/>
        <v>19.136590078328982</v>
      </c>
    </row>
    <row r="211" spans="1:5" ht="15.75">
      <c r="A211" s="21"/>
      <c r="B211" s="8" t="s">
        <v>4</v>
      </c>
      <c r="C211" s="14">
        <v>383000</v>
      </c>
      <c r="D211" s="14">
        <v>73293.14</v>
      </c>
      <c r="E211" s="7">
        <f t="shared" si="11"/>
        <v>19.136590078328982</v>
      </c>
    </row>
    <row r="212" spans="1:5" ht="31.5">
      <c r="A212" s="21"/>
      <c r="B212" s="16" t="s">
        <v>87</v>
      </c>
      <c r="C212" s="14">
        <v>383000</v>
      </c>
      <c r="D212" s="14">
        <v>73293.14</v>
      </c>
      <c r="E212" s="7">
        <f t="shared" si="11"/>
        <v>19.136590078328982</v>
      </c>
    </row>
    <row r="213" spans="1:5" ht="15.75">
      <c r="A213" s="21"/>
      <c r="B213" s="8" t="s">
        <v>4</v>
      </c>
      <c r="C213" s="14">
        <v>383000</v>
      </c>
      <c r="D213" s="14">
        <v>73293.14</v>
      </c>
      <c r="E213" s="7">
        <f t="shared" si="11"/>
        <v>19.136590078328982</v>
      </c>
    </row>
    <row r="214" spans="1:5" ht="110.25">
      <c r="A214" s="21"/>
      <c r="B214" s="16" t="s">
        <v>88</v>
      </c>
      <c r="C214" s="14">
        <v>263000</v>
      </c>
      <c r="D214" s="14">
        <v>0</v>
      </c>
      <c r="E214" s="7">
        <f t="shared" si="11"/>
        <v>0</v>
      </c>
    </row>
    <row r="215" spans="1:5" ht="15.75">
      <c r="A215" s="21"/>
      <c r="B215" s="8" t="s">
        <v>4</v>
      </c>
      <c r="C215" s="14">
        <v>263000</v>
      </c>
      <c r="D215" s="14">
        <v>0</v>
      </c>
      <c r="E215" s="7"/>
    </row>
    <row r="216" spans="1:5" ht="47.25">
      <c r="A216" s="21"/>
      <c r="B216" s="16" t="s">
        <v>89</v>
      </c>
      <c r="C216" s="14">
        <v>120000</v>
      </c>
      <c r="D216" s="14">
        <v>73293.14</v>
      </c>
      <c r="E216" s="7">
        <f t="shared" ref="E216:E234" si="12">D216/C216*100</f>
        <v>61.077616666666671</v>
      </c>
    </row>
    <row r="217" spans="1:5" ht="15.75">
      <c r="A217" s="21"/>
      <c r="B217" s="8" t="s">
        <v>4</v>
      </c>
      <c r="C217" s="14">
        <v>120000</v>
      </c>
      <c r="D217" s="14">
        <v>73293.14</v>
      </c>
      <c r="E217" s="7">
        <f t="shared" si="12"/>
        <v>61.077616666666671</v>
      </c>
    </row>
    <row r="218" spans="1:5" ht="78.75">
      <c r="A218" s="21"/>
      <c r="B218" s="6" t="s">
        <v>90</v>
      </c>
      <c r="C218" s="83">
        <f>C219+C220</f>
        <v>9028664</v>
      </c>
      <c r="D218" s="83">
        <f>D219+D220</f>
        <v>3879103.41</v>
      </c>
      <c r="E218" s="79">
        <f t="shared" si="12"/>
        <v>42.964312438695252</v>
      </c>
    </row>
    <row r="219" spans="1:5" ht="15.75">
      <c r="A219" s="21"/>
      <c r="B219" s="8" t="s">
        <v>4</v>
      </c>
      <c r="C219" s="14">
        <v>8778664</v>
      </c>
      <c r="D219" s="14">
        <v>3754103.41</v>
      </c>
      <c r="E219" s="7">
        <f t="shared" si="12"/>
        <v>42.763949161284678</v>
      </c>
    </row>
    <row r="220" spans="1:5" ht="15.75">
      <c r="A220" s="43"/>
      <c r="B220" s="49" t="s">
        <v>46</v>
      </c>
      <c r="C220" s="18">
        <v>250000</v>
      </c>
      <c r="D220" s="45">
        <v>125000</v>
      </c>
      <c r="E220" s="7">
        <f t="shared" si="12"/>
        <v>50</v>
      </c>
    </row>
    <row r="221" spans="1:5" ht="47.25">
      <c r="A221" s="21"/>
      <c r="B221" s="16" t="s">
        <v>91</v>
      </c>
      <c r="C221" s="14">
        <v>212500</v>
      </c>
      <c r="D221" s="14">
        <v>65451.199999999997</v>
      </c>
      <c r="E221" s="7">
        <f t="shared" si="12"/>
        <v>30.800564705882351</v>
      </c>
    </row>
    <row r="222" spans="1:5" ht="15.75">
      <c r="A222" s="21"/>
      <c r="B222" s="8" t="s">
        <v>4</v>
      </c>
      <c r="C222" s="14">
        <v>212500</v>
      </c>
      <c r="D222" s="14">
        <v>65451.199999999997</v>
      </c>
      <c r="E222" s="7">
        <f t="shared" si="12"/>
        <v>30.800564705882351</v>
      </c>
    </row>
    <row r="223" spans="1:5" ht="78.75">
      <c r="A223" s="21"/>
      <c r="B223" s="16" t="s">
        <v>92</v>
      </c>
      <c r="C223" s="14">
        <v>212500</v>
      </c>
      <c r="D223" s="14">
        <v>65451.199999999997</v>
      </c>
      <c r="E223" s="7">
        <f t="shared" si="12"/>
        <v>30.800564705882351</v>
      </c>
    </row>
    <row r="224" spans="1:5" ht="15.75">
      <c r="A224" s="21"/>
      <c r="B224" s="8" t="s">
        <v>4</v>
      </c>
      <c r="C224" s="14">
        <v>212500</v>
      </c>
      <c r="D224" s="14">
        <v>65451.199999999997</v>
      </c>
      <c r="E224" s="7">
        <f t="shared" si="12"/>
        <v>30.800564705882351</v>
      </c>
    </row>
    <row r="225" spans="1:6" ht="173.25">
      <c r="A225" s="21"/>
      <c r="B225" s="50" t="s">
        <v>93</v>
      </c>
      <c r="C225" s="14">
        <v>212500</v>
      </c>
      <c r="D225" s="14">
        <v>65451.199999999997</v>
      </c>
      <c r="E225" s="7">
        <f t="shared" si="12"/>
        <v>30.800564705882351</v>
      </c>
    </row>
    <row r="226" spans="1:6" ht="15.75">
      <c r="A226" s="21"/>
      <c r="B226" s="8" t="s">
        <v>4</v>
      </c>
      <c r="C226" s="14">
        <v>212500</v>
      </c>
      <c r="D226" s="14">
        <v>65451.199999999997</v>
      </c>
      <c r="E226" s="7">
        <f t="shared" si="12"/>
        <v>30.800564705882351</v>
      </c>
    </row>
    <row r="227" spans="1:6" ht="94.5">
      <c r="A227" s="21"/>
      <c r="B227" s="16" t="s">
        <v>94</v>
      </c>
      <c r="C227" s="14">
        <v>11500</v>
      </c>
      <c r="D227" s="14">
        <v>0</v>
      </c>
      <c r="E227" s="7">
        <f t="shared" si="12"/>
        <v>0</v>
      </c>
    </row>
    <row r="228" spans="1:6" ht="15.75">
      <c r="A228" s="21"/>
      <c r="B228" s="8" t="s">
        <v>4</v>
      </c>
      <c r="C228" s="14">
        <v>11500</v>
      </c>
      <c r="D228" s="14">
        <v>0</v>
      </c>
      <c r="E228" s="7">
        <f t="shared" si="12"/>
        <v>0</v>
      </c>
    </row>
    <row r="229" spans="1:6" ht="94.5">
      <c r="A229" s="21"/>
      <c r="B229" s="51" t="s">
        <v>95</v>
      </c>
      <c r="C229" s="14">
        <v>2500</v>
      </c>
      <c r="D229" s="39">
        <v>0</v>
      </c>
      <c r="E229" s="7">
        <f t="shared" si="12"/>
        <v>0</v>
      </c>
    </row>
    <row r="230" spans="1:6" ht="15.75">
      <c r="A230" s="21"/>
      <c r="B230" s="8" t="s">
        <v>4</v>
      </c>
      <c r="C230" s="14">
        <v>2500</v>
      </c>
      <c r="D230" s="39">
        <v>0</v>
      </c>
      <c r="E230" s="7">
        <f t="shared" si="12"/>
        <v>0</v>
      </c>
    </row>
    <row r="231" spans="1:6" ht="78.75">
      <c r="A231" s="21"/>
      <c r="B231" s="51" t="s">
        <v>96</v>
      </c>
      <c r="C231" s="14">
        <v>9000</v>
      </c>
      <c r="D231" s="14">
        <v>0</v>
      </c>
      <c r="E231" s="7">
        <f t="shared" si="12"/>
        <v>0</v>
      </c>
    </row>
    <row r="232" spans="1:6" ht="15.75">
      <c r="A232" s="21"/>
      <c r="B232" s="8" t="s">
        <v>4</v>
      </c>
      <c r="C232" s="14">
        <v>9000</v>
      </c>
      <c r="D232" s="14">
        <v>0</v>
      </c>
      <c r="E232" s="7">
        <f t="shared" si="12"/>
        <v>0</v>
      </c>
    </row>
    <row r="233" spans="1:6" ht="47.25">
      <c r="A233" s="21"/>
      <c r="B233" s="13" t="s">
        <v>97</v>
      </c>
      <c r="C233" s="18">
        <v>318400</v>
      </c>
      <c r="D233" s="14">
        <v>310900</v>
      </c>
      <c r="E233" s="7">
        <f t="shared" si="12"/>
        <v>97.644472361809036</v>
      </c>
      <c r="F233" s="52"/>
    </row>
    <row r="234" spans="1:6" ht="15.75">
      <c r="A234" s="21"/>
      <c r="B234" s="8" t="s">
        <v>4</v>
      </c>
      <c r="C234" s="14">
        <v>318400</v>
      </c>
      <c r="D234" s="14">
        <v>310900</v>
      </c>
      <c r="E234" s="7">
        <f t="shared" si="12"/>
        <v>97.644472361809036</v>
      </c>
    </row>
    <row r="235" spans="1:6" ht="15.75">
      <c r="A235" s="21"/>
      <c r="B235" s="8" t="s">
        <v>46</v>
      </c>
      <c r="C235" s="53"/>
      <c r="D235" s="14"/>
      <c r="E235" s="7"/>
    </row>
    <row r="236" spans="1:6" ht="47.25">
      <c r="A236" s="21"/>
      <c r="B236" s="13" t="s">
        <v>98</v>
      </c>
      <c r="C236" s="18">
        <v>318400</v>
      </c>
      <c r="D236" s="14">
        <v>310900</v>
      </c>
      <c r="E236" s="7">
        <f>D236/C236*100</f>
        <v>97.644472361809036</v>
      </c>
    </row>
    <row r="237" spans="1:6" ht="15.75">
      <c r="A237" s="21"/>
      <c r="B237" s="8" t="s">
        <v>4</v>
      </c>
      <c r="C237" s="14">
        <v>318400</v>
      </c>
      <c r="D237" s="14">
        <v>310900</v>
      </c>
      <c r="E237" s="7">
        <f>D237/C237*100</f>
        <v>97.644472361809036</v>
      </c>
    </row>
    <row r="238" spans="1:6" ht="15.75">
      <c r="A238" s="21"/>
      <c r="B238" s="8" t="s">
        <v>46</v>
      </c>
      <c r="C238" s="54"/>
      <c r="D238" s="14"/>
      <c r="E238" s="7"/>
    </row>
    <row r="239" spans="1:6" ht="126">
      <c r="A239" s="21"/>
      <c r="B239" s="55" t="s">
        <v>99</v>
      </c>
      <c r="C239" s="18">
        <v>310900</v>
      </c>
      <c r="D239" s="14">
        <v>310900</v>
      </c>
      <c r="E239" s="7">
        <f>D239/C239*100</f>
        <v>100</v>
      </c>
      <c r="F239" s="52"/>
    </row>
    <row r="240" spans="1:6" ht="15.75">
      <c r="A240" s="21"/>
      <c r="B240" s="8" t="s">
        <v>4</v>
      </c>
      <c r="C240" s="18">
        <v>310900</v>
      </c>
      <c r="D240" s="14">
        <v>310900</v>
      </c>
      <c r="E240" s="7">
        <f>D240/C240*100</f>
        <v>100</v>
      </c>
    </row>
    <row r="241" spans="1:5" ht="15.75">
      <c r="A241" s="21"/>
      <c r="B241" s="8" t="s">
        <v>46</v>
      </c>
      <c r="C241" s="18"/>
      <c r="D241" s="14"/>
      <c r="E241" s="7"/>
    </row>
    <row r="242" spans="1:5" ht="63">
      <c r="A242" s="56"/>
      <c r="B242" s="57" t="s">
        <v>100</v>
      </c>
      <c r="C242" s="58"/>
      <c r="D242" s="58"/>
      <c r="E242" s="59"/>
    </row>
    <row r="243" spans="1:5" ht="15.75">
      <c r="A243" s="21"/>
      <c r="B243" s="8" t="s">
        <v>4</v>
      </c>
      <c r="C243" s="33"/>
      <c r="D243" s="39"/>
      <c r="E243" s="59"/>
    </row>
    <row r="244" spans="1:5" ht="47.25">
      <c r="A244" s="21"/>
      <c r="B244" s="51" t="s">
        <v>101</v>
      </c>
      <c r="C244" s="14">
        <v>2500</v>
      </c>
      <c r="D244" s="14">
        <v>0</v>
      </c>
      <c r="E244" s="7">
        <f t="shared" ref="E244:E271" si="13">D244/C244*100</f>
        <v>0</v>
      </c>
    </row>
    <row r="245" spans="1:5" ht="15.75">
      <c r="A245" s="21"/>
      <c r="B245" s="8" t="s">
        <v>4</v>
      </c>
      <c r="C245" s="14">
        <v>2500</v>
      </c>
      <c r="D245" s="14">
        <v>0</v>
      </c>
      <c r="E245" s="7">
        <f t="shared" si="13"/>
        <v>0</v>
      </c>
    </row>
    <row r="246" spans="1:5" ht="63">
      <c r="A246" s="21"/>
      <c r="B246" s="51" t="s">
        <v>102</v>
      </c>
      <c r="C246" s="14">
        <v>5000</v>
      </c>
      <c r="D246" s="14">
        <v>0</v>
      </c>
      <c r="E246" s="7">
        <f t="shared" si="13"/>
        <v>0</v>
      </c>
    </row>
    <row r="247" spans="1:5" ht="15.75">
      <c r="A247" s="21"/>
      <c r="B247" s="8" t="s">
        <v>4</v>
      </c>
      <c r="C247" s="14">
        <v>5000</v>
      </c>
      <c r="D247" s="14">
        <v>0</v>
      </c>
      <c r="E247" s="7">
        <f t="shared" si="13"/>
        <v>0</v>
      </c>
    </row>
    <row r="248" spans="1:5" ht="47.25">
      <c r="A248" s="21"/>
      <c r="B248" s="35" t="s">
        <v>103</v>
      </c>
      <c r="C248" s="14">
        <v>10000</v>
      </c>
      <c r="D248" s="14">
        <v>0</v>
      </c>
      <c r="E248" s="7">
        <f t="shared" si="13"/>
        <v>0</v>
      </c>
    </row>
    <row r="249" spans="1:5" ht="15.75">
      <c r="A249" s="21"/>
      <c r="B249" s="8" t="s">
        <v>4</v>
      </c>
      <c r="C249" s="14">
        <v>1000</v>
      </c>
      <c r="D249" s="14">
        <v>0</v>
      </c>
      <c r="E249" s="7">
        <f t="shared" si="13"/>
        <v>0</v>
      </c>
    </row>
    <row r="250" spans="1:5" ht="63">
      <c r="A250" s="21"/>
      <c r="B250" s="51" t="s">
        <v>104</v>
      </c>
      <c r="C250" s="14">
        <v>5000</v>
      </c>
      <c r="D250" s="14">
        <v>0</v>
      </c>
      <c r="E250" s="7">
        <f t="shared" si="13"/>
        <v>0</v>
      </c>
    </row>
    <row r="251" spans="1:5" ht="15.75">
      <c r="A251" s="21"/>
      <c r="B251" s="8" t="s">
        <v>4</v>
      </c>
      <c r="C251" s="14">
        <v>5000</v>
      </c>
      <c r="D251" s="14">
        <v>0</v>
      </c>
      <c r="E251" s="7">
        <f t="shared" si="13"/>
        <v>0</v>
      </c>
    </row>
    <row r="252" spans="1:5" ht="204.75">
      <c r="A252" s="21"/>
      <c r="B252" s="60" t="s">
        <v>105</v>
      </c>
      <c r="C252" s="14">
        <v>5000</v>
      </c>
      <c r="D252" s="14">
        <v>0</v>
      </c>
      <c r="E252" s="7">
        <f t="shared" si="13"/>
        <v>0</v>
      </c>
    </row>
    <row r="253" spans="1:5" ht="15.75">
      <c r="A253" s="21"/>
      <c r="B253" s="8" t="s">
        <v>4</v>
      </c>
      <c r="C253" s="14">
        <v>5000</v>
      </c>
      <c r="D253" s="14">
        <v>0</v>
      </c>
      <c r="E253" s="7">
        <f t="shared" si="13"/>
        <v>0</v>
      </c>
    </row>
    <row r="254" spans="1:5" ht="110.25">
      <c r="A254" s="21"/>
      <c r="B254" s="16" t="s">
        <v>106</v>
      </c>
      <c r="C254" s="14">
        <v>5000</v>
      </c>
      <c r="D254" s="14">
        <v>0</v>
      </c>
      <c r="E254" s="7">
        <f t="shared" si="13"/>
        <v>0</v>
      </c>
    </row>
    <row r="255" spans="1:5" ht="15.75">
      <c r="A255" s="21"/>
      <c r="B255" s="8" t="s">
        <v>4</v>
      </c>
      <c r="C255" s="14">
        <v>5000</v>
      </c>
      <c r="D255" s="14">
        <v>0</v>
      </c>
      <c r="E255" s="7">
        <f t="shared" si="13"/>
        <v>0</v>
      </c>
    </row>
    <row r="256" spans="1:5" ht="47.25">
      <c r="A256" s="21"/>
      <c r="B256" s="51" t="s">
        <v>107</v>
      </c>
      <c r="C256" s="14">
        <v>5000</v>
      </c>
      <c r="D256" s="14">
        <v>0</v>
      </c>
      <c r="E256" s="7">
        <f t="shared" si="13"/>
        <v>0</v>
      </c>
    </row>
    <row r="257" spans="1:5" ht="15.75">
      <c r="A257" s="21"/>
      <c r="B257" s="8" t="s">
        <v>4</v>
      </c>
      <c r="C257" s="14">
        <v>5000</v>
      </c>
      <c r="D257" s="14">
        <v>0</v>
      </c>
      <c r="E257" s="7">
        <f t="shared" si="13"/>
        <v>0</v>
      </c>
    </row>
    <row r="258" spans="1:5" ht="63">
      <c r="A258" s="21"/>
      <c r="B258" s="13" t="s">
        <v>108</v>
      </c>
      <c r="C258" s="14">
        <v>200000</v>
      </c>
      <c r="D258" s="14">
        <v>0</v>
      </c>
      <c r="E258" s="7">
        <f t="shared" si="13"/>
        <v>0</v>
      </c>
    </row>
    <row r="259" spans="1:5" ht="15.75">
      <c r="A259" s="21"/>
      <c r="B259" s="8" t="s">
        <v>4</v>
      </c>
      <c r="C259" s="14">
        <v>200000</v>
      </c>
      <c r="D259" s="14">
        <v>0</v>
      </c>
      <c r="E259" s="7">
        <f t="shared" si="13"/>
        <v>0</v>
      </c>
    </row>
    <row r="260" spans="1:5" ht="47.25">
      <c r="A260" s="21"/>
      <c r="B260" s="44" t="s">
        <v>109</v>
      </c>
      <c r="C260" s="45">
        <v>200000</v>
      </c>
      <c r="D260" s="14">
        <v>0</v>
      </c>
      <c r="E260" s="7">
        <f t="shared" si="13"/>
        <v>0</v>
      </c>
    </row>
    <row r="261" spans="1:5" ht="15.75">
      <c r="A261" s="21"/>
      <c r="B261" s="49" t="s">
        <v>4</v>
      </c>
      <c r="C261" s="45">
        <v>200000</v>
      </c>
      <c r="D261" s="14">
        <v>0</v>
      </c>
      <c r="E261" s="7">
        <f t="shared" si="13"/>
        <v>0</v>
      </c>
    </row>
    <row r="262" spans="1:5" ht="63">
      <c r="A262" s="21"/>
      <c r="B262" s="51" t="s">
        <v>110</v>
      </c>
      <c r="C262" s="45">
        <v>100000</v>
      </c>
      <c r="D262" s="14">
        <v>0</v>
      </c>
      <c r="E262" s="7">
        <f t="shared" si="13"/>
        <v>0</v>
      </c>
    </row>
    <row r="263" spans="1:5" ht="15.75">
      <c r="A263" s="21"/>
      <c r="B263" s="49" t="s">
        <v>4</v>
      </c>
      <c r="C263" s="45">
        <v>10000</v>
      </c>
      <c r="D263" s="14">
        <v>0</v>
      </c>
      <c r="E263" s="7">
        <f t="shared" si="13"/>
        <v>0</v>
      </c>
    </row>
    <row r="264" spans="1:5" ht="31.5">
      <c r="A264" s="21"/>
      <c r="B264" s="51" t="s">
        <v>111</v>
      </c>
      <c r="C264" s="45">
        <v>100000</v>
      </c>
      <c r="D264" s="14">
        <v>0</v>
      </c>
      <c r="E264" s="7">
        <f t="shared" si="13"/>
        <v>0</v>
      </c>
    </row>
    <row r="265" spans="1:5" ht="15.75">
      <c r="A265" s="21"/>
      <c r="B265" s="49" t="s">
        <v>4</v>
      </c>
      <c r="C265" s="45">
        <v>10000</v>
      </c>
      <c r="D265" s="14">
        <v>0</v>
      </c>
      <c r="E265" s="7">
        <f t="shared" si="13"/>
        <v>0</v>
      </c>
    </row>
    <row r="266" spans="1:5" ht="78.75">
      <c r="A266" s="21"/>
      <c r="B266" s="16" t="s">
        <v>112</v>
      </c>
      <c r="C266" s="14">
        <v>82500</v>
      </c>
      <c r="D266" s="14">
        <v>0</v>
      </c>
      <c r="E266" s="7">
        <f t="shared" si="13"/>
        <v>0</v>
      </c>
    </row>
    <row r="267" spans="1:5" ht="15.75">
      <c r="A267" s="21"/>
      <c r="B267" s="8" t="s">
        <v>4</v>
      </c>
      <c r="C267" s="14">
        <v>82500</v>
      </c>
      <c r="D267" s="39">
        <v>0</v>
      </c>
      <c r="E267" s="7">
        <f t="shared" si="13"/>
        <v>0</v>
      </c>
    </row>
    <row r="268" spans="1:5" ht="78.75">
      <c r="A268" s="21"/>
      <c r="B268" s="16" t="s">
        <v>113</v>
      </c>
      <c r="C268" s="14">
        <v>82500</v>
      </c>
      <c r="D268" s="14">
        <v>0</v>
      </c>
      <c r="E268" s="7">
        <f t="shared" si="13"/>
        <v>0</v>
      </c>
    </row>
    <row r="269" spans="1:5" ht="15.75">
      <c r="A269" s="21"/>
      <c r="B269" s="8" t="s">
        <v>4</v>
      </c>
      <c r="C269" s="14">
        <v>82500</v>
      </c>
      <c r="D269" s="39">
        <v>0</v>
      </c>
      <c r="E269" s="7">
        <f t="shared" si="13"/>
        <v>0</v>
      </c>
    </row>
    <row r="270" spans="1:5" ht="173.25">
      <c r="A270" s="21"/>
      <c r="B270" s="51" t="s">
        <v>114</v>
      </c>
      <c r="C270" s="14">
        <v>2500</v>
      </c>
      <c r="D270" s="14">
        <v>0</v>
      </c>
      <c r="E270" s="7">
        <f t="shared" si="13"/>
        <v>0</v>
      </c>
    </row>
    <row r="271" spans="1:5" ht="15.75">
      <c r="A271" s="21"/>
      <c r="B271" s="8" t="s">
        <v>4</v>
      </c>
      <c r="C271" s="14">
        <v>2500</v>
      </c>
      <c r="D271" s="14">
        <v>0</v>
      </c>
      <c r="E271" s="7">
        <f t="shared" si="13"/>
        <v>0</v>
      </c>
    </row>
    <row r="272" spans="1:5" ht="31.5">
      <c r="A272" s="21"/>
      <c r="B272" s="61" t="s">
        <v>115</v>
      </c>
      <c r="C272" s="18"/>
      <c r="D272" s="18"/>
      <c r="E272" s="7"/>
    </row>
    <row r="273" spans="1:5" ht="15.75">
      <c r="A273" s="21"/>
      <c r="B273" s="62" t="s">
        <v>4</v>
      </c>
      <c r="C273" s="54"/>
      <c r="D273" s="18"/>
      <c r="E273" s="7"/>
    </row>
    <row r="274" spans="1:5" ht="47.25">
      <c r="A274" s="21"/>
      <c r="B274" s="57" t="s">
        <v>116</v>
      </c>
      <c r="C274" s="18">
        <v>80000</v>
      </c>
      <c r="D274" s="58">
        <v>0</v>
      </c>
      <c r="E274" s="7">
        <f t="shared" ref="E274:E282" si="14">D274/C274*100</f>
        <v>0</v>
      </c>
    </row>
    <row r="275" spans="1:5" ht="15.75">
      <c r="A275" s="21"/>
      <c r="B275" s="62" t="s">
        <v>4</v>
      </c>
      <c r="C275" s="32">
        <v>80000</v>
      </c>
      <c r="D275" s="58">
        <v>0</v>
      </c>
      <c r="E275" s="7">
        <f t="shared" si="14"/>
        <v>0</v>
      </c>
    </row>
    <row r="276" spans="1:5" ht="126">
      <c r="A276" s="21"/>
      <c r="B276" s="16" t="s">
        <v>117</v>
      </c>
      <c r="C276" s="14">
        <v>7955264</v>
      </c>
      <c r="D276" s="14">
        <v>3377752.21</v>
      </c>
      <c r="E276" s="7">
        <f t="shared" si="14"/>
        <v>42.459335227592696</v>
      </c>
    </row>
    <row r="277" spans="1:5" ht="15.75">
      <c r="A277" s="21"/>
      <c r="B277" s="8" t="s">
        <v>4</v>
      </c>
      <c r="C277" s="14">
        <v>7955264</v>
      </c>
      <c r="D277" s="14">
        <v>3377752.21</v>
      </c>
      <c r="E277" s="7">
        <f t="shared" si="14"/>
        <v>42.459335227592696</v>
      </c>
    </row>
    <row r="278" spans="1:5" ht="63">
      <c r="A278" s="21"/>
      <c r="B278" s="16" t="s">
        <v>118</v>
      </c>
      <c r="C278" s="14">
        <v>7955264</v>
      </c>
      <c r="D278" s="14">
        <v>3377752.21</v>
      </c>
      <c r="E278" s="7">
        <f t="shared" si="14"/>
        <v>42.459335227592696</v>
      </c>
    </row>
    <row r="279" spans="1:5" ht="15.75">
      <c r="A279" s="21"/>
      <c r="B279" s="8" t="s">
        <v>4</v>
      </c>
      <c r="C279" s="14">
        <v>7955264</v>
      </c>
      <c r="D279" s="14">
        <v>3377752.21</v>
      </c>
      <c r="E279" s="7">
        <f t="shared" si="14"/>
        <v>42.459335227592696</v>
      </c>
    </row>
    <row r="280" spans="1:5" ht="31.5">
      <c r="A280" s="21"/>
      <c r="B280" s="48" t="s">
        <v>205</v>
      </c>
      <c r="C280" s="14">
        <v>10500</v>
      </c>
      <c r="D280" s="14">
        <v>5637</v>
      </c>
      <c r="E280" s="7">
        <f t="shared" si="14"/>
        <v>53.685714285714283</v>
      </c>
    </row>
    <row r="281" spans="1:5" ht="15.75">
      <c r="A281" s="21"/>
      <c r="B281" s="8" t="s">
        <v>4</v>
      </c>
      <c r="C281" s="14">
        <v>10500</v>
      </c>
      <c r="D281" s="14">
        <v>5637</v>
      </c>
      <c r="E281" s="7">
        <f t="shared" si="14"/>
        <v>53.685714285714283</v>
      </c>
    </row>
    <row r="282" spans="1:5" ht="47.25">
      <c r="A282" s="21"/>
      <c r="B282" s="51" t="s">
        <v>119</v>
      </c>
      <c r="C282" s="14">
        <v>7944764</v>
      </c>
      <c r="D282" s="14">
        <v>3372115.21</v>
      </c>
      <c r="E282" s="7">
        <f t="shared" si="14"/>
        <v>42.44449816256342</v>
      </c>
    </row>
    <row r="283" spans="1:5" ht="15.75">
      <c r="A283" s="21"/>
      <c r="B283" s="8" t="s">
        <v>4</v>
      </c>
      <c r="C283" s="14"/>
      <c r="D283" s="14"/>
      <c r="E283" s="7"/>
    </row>
    <row r="284" spans="1:5" ht="63">
      <c r="A284" s="21"/>
      <c r="B284" s="63" t="s">
        <v>120</v>
      </c>
      <c r="C284" s="83">
        <v>6198424</v>
      </c>
      <c r="D284" s="83">
        <v>2955113.44</v>
      </c>
      <c r="E284" s="79">
        <f t="shared" ref="E284:E303" si="15">D284/C284*100</f>
        <v>47.675238738105044</v>
      </c>
    </row>
    <row r="285" spans="1:5" ht="15.75">
      <c r="A285" s="21"/>
      <c r="B285" s="8" t="s">
        <v>4</v>
      </c>
      <c r="C285" s="14">
        <v>6198424</v>
      </c>
      <c r="D285" s="14">
        <v>2955113.44</v>
      </c>
      <c r="E285" s="7">
        <f t="shared" si="15"/>
        <v>47.675238738105044</v>
      </c>
    </row>
    <row r="286" spans="1:5" ht="47.25">
      <c r="A286" s="21"/>
      <c r="B286" s="13" t="s">
        <v>121</v>
      </c>
      <c r="C286" s="14">
        <v>4936000</v>
      </c>
      <c r="D286" s="14">
        <v>2331490.31</v>
      </c>
      <c r="E286" s="7">
        <f t="shared" si="15"/>
        <v>47.234406604538087</v>
      </c>
    </row>
    <row r="287" spans="1:5" ht="15.75">
      <c r="A287" s="21"/>
      <c r="B287" s="8" t="s">
        <v>4</v>
      </c>
      <c r="C287" s="14">
        <v>4936000</v>
      </c>
      <c r="D287" s="14">
        <v>2331490.31</v>
      </c>
      <c r="E287" s="7">
        <f t="shared" si="15"/>
        <v>47.234406604538087</v>
      </c>
    </row>
    <row r="288" spans="1:5" ht="47.25">
      <c r="A288" s="21"/>
      <c r="B288" s="13" t="s">
        <v>122</v>
      </c>
      <c r="C288" s="14">
        <v>4936000</v>
      </c>
      <c r="D288" s="14">
        <v>2331490.31</v>
      </c>
      <c r="E288" s="7">
        <f t="shared" si="15"/>
        <v>47.234406604538087</v>
      </c>
    </row>
    <row r="289" spans="1:5" ht="15.75">
      <c r="A289" s="21"/>
      <c r="B289" s="48" t="s">
        <v>4</v>
      </c>
      <c r="C289" s="14">
        <v>4936000</v>
      </c>
      <c r="D289" s="14">
        <v>2331490.31</v>
      </c>
      <c r="E289" s="7">
        <f t="shared" si="15"/>
        <v>47.234406604538087</v>
      </c>
    </row>
    <row r="290" spans="1:5" ht="47.25">
      <c r="A290" s="21"/>
      <c r="B290" s="13" t="s">
        <v>123</v>
      </c>
      <c r="C290" s="14">
        <v>1830000</v>
      </c>
      <c r="D290" s="14">
        <v>1013332.46</v>
      </c>
      <c r="E290" s="7">
        <f t="shared" si="15"/>
        <v>55.373358469945359</v>
      </c>
    </row>
    <row r="291" spans="1:5" ht="15.75">
      <c r="A291" s="21"/>
      <c r="B291" s="48" t="s">
        <v>4</v>
      </c>
      <c r="C291" s="14">
        <v>1830000</v>
      </c>
      <c r="D291" s="14">
        <v>1013332.46</v>
      </c>
      <c r="E291" s="11">
        <f t="shared" si="15"/>
        <v>55.373358469945359</v>
      </c>
    </row>
    <row r="292" spans="1:5" ht="47.25">
      <c r="A292" s="21"/>
      <c r="B292" s="16" t="s">
        <v>124</v>
      </c>
      <c r="C292" s="14">
        <v>2956000</v>
      </c>
      <c r="D292" s="14">
        <v>1318157.8500000001</v>
      </c>
      <c r="E292" s="7">
        <f t="shared" si="15"/>
        <v>44.592620094722605</v>
      </c>
    </row>
    <row r="293" spans="1:5" ht="15.75">
      <c r="A293" s="21"/>
      <c r="B293" s="48" t="s">
        <v>4</v>
      </c>
      <c r="C293" s="14">
        <v>2956000</v>
      </c>
      <c r="D293" s="14">
        <v>1318157.8500000001</v>
      </c>
      <c r="E293" s="7">
        <f t="shared" si="15"/>
        <v>44.592620094722605</v>
      </c>
    </row>
    <row r="294" spans="1:5" ht="94.5">
      <c r="A294" s="21"/>
      <c r="B294" s="13" t="s">
        <v>125</v>
      </c>
      <c r="C294" s="14">
        <v>150000</v>
      </c>
      <c r="D294" s="14">
        <v>0</v>
      </c>
      <c r="E294" s="7">
        <f t="shared" si="15"/>
        <v>0</v>
      </c>
    </row>
    <row r="295" spans="1:5" ht="31.5">
      <c r="A295" s="21"/>
      <c r="B295" s="13" t="s">
        <v>126</v>
      </c>
      <c r="C295" s="14">
        <v>150000</v>
      </c>
      <c r="D295" s="14">
        <v>0</v>
      </c>
      <c r="E295" s="7">
        <f t="shared" si="15"/>
        <v>0</v>
      </c>
    </row>
    <row r="296" spans="1:5" ht="47.25">
      <c r="A296" s="21"/>
      <c r="B296" s="13" t="s">
        <v>127</v>
      </c>
      <c r="C296" s="14">
        <v>1262424</v>
      </c>
      <c r="D296" s="14">
        <v>623623.13</v>
      </c>
      <c r="E296" s="64">
        <f t="shared" si="15"/>
        <v>49.398865199013962</v>
      </c>
    </row>
    <row r="297" spans="1:5" ht="15.75">
      <c r="A297" s="21"/>
      <c r="B297" s="48" t="s">
        <v>4</v>
      </c>
      <c r="C297" s="14">
        <v>1262424</v>
      </c>
      <c r="D297" s="14">
        <v>623623.13</v>
      </c>
      <c r="E297" s="64">
        <f t="shared" si="15"/>
        <v>49.398865199013962</v>
      </c>
    </row>
    <row r="298" spans="1:5" ht="31.5">
      <c r="A298" s="21"/>
      <c r="B298" s="65" t="s">
        <v>128</v>
      </c>
      <c r="C298" s="14">
        <v>1262424</v>
      </c>
      <c r="D298" s="14">
        <v>623623.13</v>
      </c>
      <c r="E298" s="64">
        <f t="shared" si="15"/>
        <v>49.398865199013962</v>
      </c>
    </row>
    <row r="299" spans="1:5" ht="15.75">
      <c r="A299" s="21"/>
      <c r="B299" s="48" t="s">
        <v>4</v>
      </c>
      <c r="C299" s="14">
        <v>1262424</v>
      </c>
      <c r="D299" s="14">
        <v>623623.13</v>
      </c>
      <c r="E299" s="11">
        <f t="shared" si="15"/>
        <v>49.398865199013962</v>
      </c>
    </row>
    <row r="300" spans="1:5" ht="31.5">
      <c r="A300" s="21"/>
      <c r="B300" s="16" t="s">
        <v>129</v>
      </c>
      <c r="C300" s="14">
        <v>1074424</v>
      </c>
      <c r="D300" s="14">
        <v>509623.13</v>
      </c>
      <c r="E300" s="11">
        <f t="shared" si="15"/>
        <v>47.432217634751275</v>
      </c>
    </row>
    <row r="301" spans="1:5" ht="15.75">
      <c r="A301" s="21"/>
      <c r="B301" s="48" t="s">
        <v>4</v>
      </c>
      <c r="C301" s="14">
        <v>1074424</v>
      </c>
      <c r="D301" s="14">
        <v>509623.13</v>
      </c>
      <c r="E301" s="7">
        <f t="shared" si="15"/>
        <v>47.432217634751275</v>
      </c>
    </row>
    <row r="302" spans="1:5" ht="78.75">
      <c r="A302" s="21"/>
      <c r="B302" s="16" t="s">
        <v>130</v>
      </c>
      <c r="C302" s="14">
        <v>188000</v>
      </c>
      <c r="D302" s="14">
        <v>114000</v>
      </c>
      <c r="E302" s="7">
        <f t="shared" si="15"/>
        <v>60.638297872340431</v>
      </c>
    </row>
    <row r="303" spans="1:5" ht="15.75">
      <c r="A303" s="21"/>
      <c r="B303" s="48" t="s">
        <v>4</v>
      </c>
      <c r="C303" s="14">
        <v>188000</v>
      </c>
      <c r="D303" s="14">
        <v>114000</v>
      </c>
      <c r="E303" s="7">
        <f t="shared" si="15"/>
        <v>60.638297872340431</v>
      </c>
    </row>
    <row r="304" spans="1:5" ht="63">
      <c r="A304" s="21"/>
      <c r="B304" s="66" t="s">
        <v>131</v>
      </c>
      <c r="C304" s="83">
        <f>C305+C306+C307</f>
        <v>800827457.60000002</v>
      </c>
      <c r="D304" s="85" t="s">
        <v>211</v>
      </c>
      <c r="E304" s="79">
        <f t="shared" ref="E304:E309" si="16">D304/C304*100</f>
        <v>49.438116685773338</v>
      </c>
    </row>
    <row r="305" spans="1:5" ht="15.75">
      <c r="A305" s="21"/>
      <c r="B305" s="8" t="s">
        <v>3</v>
      </c>
      <c r="C305" s="45">
        <v>11021950</v>
      </c>
      <c r="D305" s="14">
        <f>D304-D306-D307</f>
        <v>1262948.6800000072</v>
      </c>
      <c r="E305" s="7">
        <f t="shared" si="16"/>
        <v>11.458486746900567</v>
      </c>
    </row>
    <row r="306" spans="1:5" ht="15.75">
      <c r="A306" s="21"/>
      <c r="B306" s="8" t="s">
        <v>4</v>
      </c>
      <c r="C306" s="18">
        <v>4205507.5999999996</v>
      </c>
      <c r="D306" s="18">
        <v>1851064.26</v>
      </c>
      <c r="E306" s="7">
        <f t="shared" si="16"/>
        <v>44.015239920146627</v>
      </c>
    </row>
    <row r="307" spans="1:5" ht="15.75">
      <c r="A307" s="21"/>
      <c r="B307" s="8" t="s">
        <v>46</v>
      </c>
      <c r="C307" s="67" t="s">
        <v>210</v>
      </c>
      <c r="D307" s="14">
        <v>392800000</v>
      </c>
      <c r="E307" s="7">
        <f t="shared" si="16"/>
        <v>50</v>
      </c>
    </row>
    <row r="308" spans="1:5" ht="47.25">
      <c r="A308" s="21"/>
      <c r="B308" s="16" t="s">
        <v>132</v>
      </c>
      <c r="C308" s="18">
        <v>3399090</v>
      </c>
      <c r="D308" s="14">
        <v>94105.53</v>
      </c>
      <c r="E308" s="7">
        <f t="shared" si="16"/>
        <v>2.7685507003345013</v>
      </c>
    </row>
    <row r="309" spans="1:5" ht="15.75">
      <c r="A309" s="21"/>
      <c r="B309" s="8" t="s">
        <v>3</v>
      </c>
      <c r="C309" s="18">
        <v>3399090</v>
      </c>
      <c r="D309" s="14">
        <v>94105.53</v>
      </c>
      <c r="E309" s="7">
        <f t="shared" si="16"/>
        <v>2.7685507003345013</v>
      </c>
    </row>
    <row r="310" spans="1:5" ht="15.75">
      <c r="A310" s="21"/>
      <c r="B310" s="8" t="s">
        <v>46</v>
      </c>
      <c r="C310" s="67"/>
      <c r="D310" s="14"/>
      <c r="E310" s="7"/>
    </row>
    <row r="311" spans="1:5" ht="47.25">
      <c r="A311" s="21"/>
      <c r="B311" s="16" t="s">
        <v>134</v>
      </c>
      <c r="C311" s="18">
        <v>3258300</v>
      </c>
      <c r="D311" s="14">
        <v>0</v>
      </c>
      <c r="E311" s="7">
        <f>D311/C311*100</f>
        <v>0</v>
      </c>
    </row>
    <row r="312" spans="1:5" ht="15.75">
      <c r="A312" s="21"/>
      <c r="B312" s="8" t="s">
        <v>3</v>
      </c>
      <c r="C312" s="18">
        <v>3258300</v>
      </c>
      <c r="D312" s="14">
        <v>0</v>
      </c>
      <c r="E312" s="7">
        <f>D312/C312*100</f>
        <v>0</v>
      </c>
    </row>
    <row r="313" spans="1:5" ht="15.75">
      <c r="A313" s="21"/>
      <c r="B313" s="8" t="s">
        <v>46</v>
      </c>
      <c r="C313" s="67"/>
      <c r="D313" s="14"/>
      <c r="E313" s="7"/>
    </row>
    <row r="314" spans="1:5" ht="63">
      <c r="A314" s="21"/>
      <c r="B314" s="16" t="s">
        <v>135</v>
      </c>
      <c r="C314" s="54">
        <v>3258300</v>
      </c>
      <c r="D314" s="14">
        <v>0</v>
      </c>
      <c r="E314" s="7">
        <f>D314/C314*100</f>
        <v>0</v>
      </c>
    </row>
    <row r="315" spans="1:5" ht="15.75">
      <c r="A315" s="21"/>
      <c r="B315" s="8" t="s">
        <v>3</v>
      </c>
      <c r="C315" s="54">
        <v>3258300</v>
      </c>
      <c r="D315" s="14">
        <v>0</v>
      </c>
      <c r="E315" s="7">
        <f>D315/C315*100</f>
        <v>0</v>
      </c>
    </row>
    <row r="316" spans="1:5" ht="15.75">
      <c r="A316" s="21"/>
      <c r="B316" s="8" t="s">
        <v>46</v>
      </c>
      <c r="C316" s="67"/>
      <c r="D316" s="14"/>
      <c r="E316" s="7"/>
    </row>
    <row r="317" spans="1:5" ht="63">
      <c r="A317" s="21"/>
      <c r="B317" s="16" t="s">
        <v>136</v>
      </c>
      <c r="C317" s="14">
        <v>140790</v>
      </c>
      <c r="D317" s="14">
        <v>94105.53</v>
      </c>
      <c r="E317" s="7">
        <f>D317/C317*100</f>
        <v>66.841061154911571</v>
      </c>
    </row>
    <row r="318" spans="1:5" ht="15.75">
      <c r="A318" s="21"/>
      <c r="B318" s="8" t="s">
        <v>3</v>
      </c>
      <c r="C318" s="14">
        <v>140790</v>
      </c>
      <c r="D318" s="14">
        <v>94105.53</v>
      </c>
      <c r="E318" s="7">
        <f>D318/C318*100</f>
        <v>66.841061154911571</v>
      </c>
    </row>
    <row r="319" spans="1:5" ht="78.75">
      <c r="A319" s="21"/>
      <c r="B319" s="16" t="s">
        <v>137</v>
      </c>
      <c r="C319" s="14">
        <v>140790</v>
      </c>
      <c r="D319" s="14">
        <v>94105.53</v>
      </c>
      <c r="E319" s="7">
        <f>D319/C319*100</f>
        <v>66.841061154911571</v>
      </c>
    </row>
    <row r="320" spans="1:5" ht="15.75">
      <c r="A320" s="21"/>
      <c r="B320" s="8" t="s">
        <v>3</v>
      </c>
      <c r="C320" s="14">
        <v>140790</v>
      </c>
      <c r="D320" s="14">
        <v>94105.53</v>
      </c>
      <c r="E320" s="7">
        <f>D320/C320*100</f>
        <v>66.841061154911571</v>
      </c>
    </row>
    <row r="321" spans="1:5" ht="47.25">
      <c r="A321" s="21"/>
      <c r="B321" s="16" t="s">
        <v>138</v>
      </c>
      <c r="C321" s="18"/>
      <c r="D321" s="14"/>
      <c r="E321" s="7"/>
    </row>
    <row r="322" spans="1:5" ht="15.75">
      <c r="A322" s="21"/>
      <c r="B322" s="8" t="s">
        <v>3</v>
      </c>
      <c r="C322" s="14"/>
      <c r="D322" s="14"/>
      <c r="E322" s="7"/>
    </row>
    <row r="323" spans="1:5" ht="78.75">
      <c r="A323" s="21"/>
      <c r="B323" s="16" t="s">
        <v>139</v>
      </c>
      <c r="C323" s="18"/>
      <c r="D323" s="14"/>
      <c r="E323" s="7"/>
    </row>
    <row r="324" spans="1:5" ht="15.75">
      <c r="A324" s="21"/>
      <c r="B324" s="8" t="s">
        <v>3</v>
      </c>
      <c r="C324" s="14"/>
      <c r="D324" s="14"/>
      <c r="E324" s="7"/>
    </row>
    <row r="325" spans="1:5" ht="47.25">
      <c r="A325" s="21"/>
      <c r="B325" s="16" t="s">
        <v>140</v>
      </c>
      <c r="C325" s="18">
        <v>3763680</v>
      </c>
      <c r="D325" s="14">
        <v>0</v>
      </c>
      <c r="E325" s="7">
        <f>D325/C325*100</f>
        <v>0</v>
      </c>
    </row>
    <row r="326" spans="1:5" ht="15.75">
      <c r="A326" s="21"/>
      <c r="B326" s="8" t="s">
        <v>3</v>
      </c>
      <c r="C326" s="18">
        <v>3763680</v>
      </c>
      <c r="D326" s="14">
        <v>0</v>
      </c>
      <c r="E326" s="7">
        <f>D326/C326*100</f>
        <v>0</v>
      </c>
    </row>
    <row r="327" spans="1:5" ht="15.75">
      <c r="A327" s="21"/>
      <c r="B327" s="8" t="s">
        <v>4</v>
      </c>
      <c r="C327" s="14"/>
      <c r="D327" s="14"/>
      <c r="E327" s="38"/>
    </row>
    <row r="328" spans="1:5" ht="63">
      <c r="A328" s="21"/>
      <c r="B328" s="16" t="s">
        <v>141</v>
      </c>
      <c r="C328" s="18">
        <v>3747900</v>
      </c>
      <c r="D328" s="14">
        <v>0</v>
      </c>
      <c r="E328" s="7">
        <f>D328/C328*100</f>
        <v>0</v>
      </c>
    </row>
    <row r="329" spans="1:5" ht="15.75">
      <c r="A329" s="21"/>
      <c r="B329" s="8" t="s">
        <v>3</v>
      </c>
      <c r="C329" s="18">
        <v>3747900</v>
      </c>
      <c r="D329" s="39">
        <v>0</v>
      </c>
      <c r="E329" s="7">
        <f>D329/C329*100</f>
        <v>0</v>
      </c>
    </row>
    <row r="330" spans="1:5" ht="15.75">
      <c r="A330" s="21"/>
      <c r="B330" s="8" t="s">
        <v>4</v>
      </c>
      <c r="C330" s="39"/>
      <c r="D330" s="39"/>
      <c r="E330" s="38"/>
    </row>
    <row r="331" spans="1:5" ht="78.75">
      <c r="A331" s="21"/>
      <c r="B331" s="16" t="s">
        <v>142</v>
      </c>
      <c r="C331" s="18">
        <v>3747900</v>
      </c>
      <c r="D331" s="14">
        <v>0</v>
      </c>
      <c r="E331" s="7">
        <f>D331/C331*100</f>
        <v>0</v>
      </c>
    </row>
    <row r="332" spans="1:5" ht="15.75">
      <c r="A332" s="21"/>
      <c r="B332" s="8" t="s">
        <v>3</v>
      </c>
      <c r="C332" s="14"/>
      <c r="D332" s="53"/>
      <c r="E332" s="7"/>
    </row>
    <row r="333" spans="1:5" ht="15.75">
      <c r="A333" s="21"/>
      <c r="B333" s="8" t="s">
        <v>4</v>
      </c>
      <c r="C333" s="53"/>
      <c r="D333" s="53"/>
      <c r="E333" s="7"/>
    </row>
    <row r="334" spans="1:5" ht="47.25">
      <c r="A334" s="21"/>
      <c r="B334" s="16" t="s">
        <v>143</v>
      </c>
      <c r="C334" s="14"/>
      <c r="D334" s="14"/>
      <c r="E334" s="7"/>
    </row>
    <row r="335" spans="1:5" ht="15.75">
      <c r="A335" s="21"/>
      <c r="B335" s="8" t="s">
        <v>3</v>
      </c>
      <c r="C335" s="14"/>
      <c r="D335" s="14"/>
      <c r="E335" s="7"/>
    </row>
    <row r="336" spans="1:5" ht="15.75">
      <c r="A336" s="21"/>
      <c r="B336" s="8" t="s">
        <v>4</v>
      </c>
      <c r="C336" s="14"/>
      <c r="D336" s="14"/>
      <c r="E336" s="7"/>
    </row>
    <row r="337" spans="1:5" ht="47.25">
      <c r="A337" s="21"/>
      <c r="B337" s="16" t="s">
        <v>144</v>
      </c>
      <c r="C337" s="14">
        <v>15780</v>
      </c>
      <c r="D337" s="14">
        <v>0</v>
      </c>
      <c r="E337" s="7">
        <f>D337/C337*100</f>
        <v>0</v>
      </c>
    </row>
    <row r="338" spans="1:5" ht="15.75">
      <c r="A338" s="21"/>
      <c r="B338" s="8" t="s">
        <v>3</v>
      </c>
      <c r="C338" s="14">
        <v>15780</v>
      </c>
      <c r="D338" s="14">
        <v>0</v>
      </c>
      <c r="E338" s="7">
        <f>D338/C338*100</f>
        <v>0</v>
      </c>
    </row>
    <row r="339" spans="1:5" ht="15.75">
      <c r="A339" s="21"/>
      <c r="B339" s="8" t="s">
        <v>4</v>
      </c>
      <c r="C339" s="18"/>
      <c r="D339" s="14"/>
      <c r="E339" s="7"/>
    </row>
    <row r="340" spans="1:5" ht="47.25">
      <c r="A340" s="21"/>
      <c r="B340" s="16" t="s">
        <v>145</v>
      </c>
      <c r="C340" s="14">
        <v>15780</v>
      </c>
      <c r="D340" s="14">
        <v>0</v>
      </c>
      <c r="E340" s="7">
        <f>D340/C340*100</f>
        <v>0</v>
      </c>
    </row>
    <row r="341" spans="1:5" ht="15.75">
      <c r="A341" s="21"/>
      <c r="B341" s="8" t="s">
        <v>3</v>
      </c>
      <c r="C341" s="14">
        <v>15780</v>
      </c>
      <c r="D341" s="14">
        <v>0</v>
      </c>
      <c r="E341" s="7">
        <f>D341/C341*100</f>
        <v>0</v>
      </c>
    </row>
    <row r="342" spans="1:5" ht="15.75">
      <c r="A342" s="21"/>
      <c r="B342" s="8" t="s">
        <v>4</v>
      </c>
      <c r="C342" s="14"/>
      <c r="D342" s="14"/>
      <c r="E342" s="38"/>
    </row>
    <row r="343" spans="1:5" ht="78.75">
      <c r="A343" s="21"/>
      <c r="B343" s="16" t="s">
        <v>146</v>
      </c>
      <c r="C343" s="14">
        <v>1618340</v>
      </c>
      <c r="D343" s="14">
        <v>0</v>
      </c>
      <c r="E343" s="7">
        <f>D343/C343*100</f>
        <v>0</v>
      </c>
    </row>
    <row r="344" spans="1:5" ht="15.75">
      <c r="A344" s="21"/>
      <c r="B344" s="8" t="s">
        <v>3</v>
      </c>
      <c r="C344" s="14">
        <v>1618340</v>
      </c>
      <c r="D344" s="14">
        <v>0</v>
      </c>
      <c r="E344" s="7">
        <f>D344/C344*100</f>
        <v>0</v>
      </c>
    </row>
    <row r="345" spans="1:5" ht="15.75">
      <c r="A345" s="21"/>
      <c r="B345" s="8" t="s">
        <v>4</v>
      </c>
      <c r="C345" s="18"/>
      <c r="D345" s="14"/>
      <c r="E345" s="38"/>
    </row>
    <row r="346" spans="1:5" ht="47.25">
      <c r="A346" s="21"/>
      <c r="B346" s="16" t="s">
        <v>147</v>
      </c>
      <c r="C346" s="14">
        <v>1618340</v>
      </c>
      <c r="D346" s="14">
        <v>0</v>
      </c>
      <c r="E346" s="7">
        <f>D346/C346*100</f>
        <v>0</v>
      </c>
    </row>
    <row r="347" spans="1:5" ht="15.75">
      <c r="A347" s="21"/>
      <c r="B347" s="8" t="s">
        <v>3</v>
      </c>
      <c r="C347" s="14">
        <v>1618340</v>
      </c>
      <c r="D347" s="14">
        <v>0</v>
      </c>
      <c r="E347" s="7">
        <f>D347/C347*100</f>
        <v>0</v>
      </c>
    </row>
    <row r="348" spans="1:5" ht="15.75">
      <c r="A348" s="21"/>
      <c r="B348" s="8" t="s">
        <v>4</v>
      </c>
      <c r="C348" s="18"/>
      <c r="D348" s="14"/>
      <c r="E348" s="7"/>
    </row>
    <row r="349" spans="1:5" ht="63">
      <c r="A349" s="21"/>
      <c r="B349" s="16" t="s">
        <v>148</v>
      </c>
      <c r="C349" s="14">
        <v>1618340</v>
      </c>
      <c r="D349" s="14">
        <v>0</v>
      </c>
      <c r="E349" s="7">
        <f>D349/C349*100</f>
        <v>0</v>
      </c>
    </row>
    <row r="350" spans="1:5" ht="15.75">
      <c r="A350" s="21"/>
      <c r="B350" s="8" t="s">
        <v>3</v>
      </c>
      <c r="C350" s="14">
        <v>1618340</v>
      </c>
      <c r="D350" s="14">
        <v>0</v>
      </c>
      <c r="E350" s="7">
        <f>D350/C350*100</f>
        <v>0</v>
      </c>
    </row>
    <row r="351" spans="1:5" ht="15.75">
      <c r="A351" s="21"/>
      <c r="B351" s="8" t="s">
        <v>4</v>
      </c>
      <c r="C351" s="14"/>
      <c r="D351" s="14"/>
      <c r="E351" s="7"/>
    </row>
    <row r="352" spans="1:5" ht="110.25">
      <c r="A352" s="21"/>
      <c r="B352" s="16" t="s">
        <v>149</v>
      </c>
      <c r="C352" s="14">
        <v>6446347.5999999996</v>
      </c>
      <c r="D352" s="14">
        <v>3019907.41</v>
      </c>
      <c r="E352" s="7">
        <f t="shared" ref="E352:E357" si="17">D352/C352*100</f>
        <v>46.846797557115913</v>
      </c>
    </row>
    <row r="353" spans="1:5" ht="15.75">
      <c r="A353" s="21"/>
      <c r="B353" s="8" t="s">
        <v>3</v>
      </c>
      <c r="C353" s="18">
        <v>2240840</v>
      </c>
      <c r="D353" s="14">
        <f>D352-D354</f>
        <v>1168843.1500000001</v>
      </c>
      <c r="E353" s="7">
        <f t="shared" si="17"/>
        <v>52.160937416326028</v>
      </c>
    </row>
    <row r="354" spans="1:5" ht="15.75">
      <c r="A354" s="21"/>
      <c r="B354" s="8" t="s">
        <v>4</v>
      </c>
      <c r="C354" s="18">
        <v>4205507.5999999996</v>
      </c>
      <c r="D354" s="18">
        <v>1851064.26</v>
      </c>
      <c r="E354" s="7">
        <f t="shared" si="17"/>
        <v>44.015239920146627</v>
      </c>
    </row>
    <row r="355" spans="1:5" ht="31.5">
      <c r="A355" s="21"/>
      <c r="B355" s="16" t="s">
        <v>150</v>
      </c>
      <c r="C355" s="14">
        <v>6446347.5999999996</v>
      </c>
      <c r="D355" s="14">
        <v>3019907.41</v>
      </c>
      <c r="E355" s="7">
        <f t="shared" si="17"/>
        <v>46.846797557115913</v>
      </c>
    </row>
    <row r="356" spans="1:5" ht="15.75">
      <c r="A356" s="21"/>
      <c r="B356" s="8" t="s">
        <v>3</v>
      </c>
      <c r="C356" s="18">
        <v>2240840</v>
      </c>
      <c r="D356" s="14">
        <f>D355-D357</f>
        <v>1168843.1500000001</v>
      </c>
      <c r="E356" s="7">
        <f t="shared" si="17"/>
        <v>52.160937416326028</v>
      </c>
    </row>
    <row r="357" spans="1:5" ht="15.75">
      <c r="A357" s="21"/>
      <c r="B357" s="8" t="s">
        <v>4</v>
      </c>
      <c r="C357" s="18">
        <v>4205507.5999999996</v>
      </c>
      <c r="D357" s="18">
        <v>1851064.26</v>
      </c>
      <c r="E357" s="7">
        <f t="shared" si="17"/>
        <v>44.015239920146627</v>
      </c>
    </row>
    <row r="358" spans="1:5" ht="63">
      <c r="A358" s="21"/>
      <c r="B358" s="68" t="s">
        <v>151</v>
      </c>
      <c r="C358" s="83">
        <v>218985233.34</v>
      </c>
      <c r="D358" s="83">
        <v>116481874.31999999</v>
      </c>
      <c r="E358" s="79">
        <f t="shared" ref="E358:E387" si="18">D358/C358*100</f>
        <v>53.191657055317677</v>
      </c>
    </row>
    <row r="359" spans="1:5" ht="15.75">
      <c r="A359" s="21"/>
      <c r="B359" s="8" t="s">
        <v>133</v>
      </c>
      <c r="C359" s="18">
        <f>C362</f>
        <v>46976800</v>
      </c>
      <c r="D359" s="45">
        <f>D358-D360</f>
        <v>34420536.519999996</v>
      </c>
      <c r="E359" s="7">
        <f t="shared" si="18"/>
        <v>73.2713520716609</v>
      </c>
    </row>
    <row r="360" spans="1:5" ht="15.75">
      <c r="A360" s="21"/>
      <c r="B360" s="8" t="s">
        <v>3</v>
      </c>
      <c r="C360" s="45">
        <f>C358-C359</f>
        <v>172008433.34</v>
      </c>
      <c r="D360" s="45">
        <v>82061337.799999997</v>
      </c>
      <c r="E360" s="7">
        <f t="shared" si="18"/>
        <v>47.7077409558133</v>
      </c>
    </row>
    <row r="361" spans="1:5" ht="47.25">
      <c r="A361" s="21"/>
      <c r="B361" s="16" t="s">
        <v>152</v>
      </c>
      <c r="C361" s="14">
        <v>204574233.34</v>
      </c>
      <c r="D361" s="14">
        <v>109649977.31999999</v>
      </c>
      <c r="E361" s="7">
        <f t="shared" si="18"/>
        <v>53.599114380041691</v>
      </c>
    </row>
    <row r="362" spans="1:5" ht="15.75">
      <c r="A362" s="21"/>
      <c r="B362" s="8" t="s">
        <v>133</v>
      </c>
      <c r="C362" s="18">
        <f>C365+C380+C384+C386</f>
        <v>46976800</v>
      </c>
      <c r="D362" s="45">
        <v>34420536.520000003</v>
      </c>
      <c r="E362" s="7">
        <f t="shared" si="18"/>
        <v>73.271352071660914</v>
      </c>
    </row>
    <row r="363" spans="1:5" ht="15.75">
      <c r="A363" s="21"/>
      <c r="B363" s="8" t="s">
        <v>3</v>
      </c>
      <c r="C363" s="18">
        <f>C361-C362</f>
        <v>157597433.34</v>
      </c>
      <c r="D363" s="45">
        <v>75229440.799999997</v>
      </c>
      <c r="E363" s="64">
        <f t="shared" si="18"/>
        <v>47.735194162521886</v>
      </c>
    </row>
    <row r="364" spans="1:5" ht="47.25">
      <c r="A364" s="21"/>
      <c r="B364" s="16" t="s">
        <v>153</v>
      </c>
      <c r="C364" s="14">
        <v>132517233.87</v>
      </c>
      <c r="D364" s="14">
        <v>72311718.849999994</v>
      </c>
      <c r="E364" s="7">
        <f t="shared" si="18"/>
        <v>54.56778468598138</v>
      </c>
    </row>
    <row r="365" spans="1:5" ht="15.75">
      <c r="A365" s="21"/>
      <c r="B365" s="8" t="s">
        <v>133</v>
      </c>
      <c r="C365" s="18">
        <v>23488400</v>
      </c>
      <c r="D365" s="18">
        <v>16787800.350000001</v>
      </c>
      <c r="E365" s="7">
        <f t="shared" si="18"/>
        <v>71.472728453193923</v>
      </c>
    </row>
    <row r="366" spans="1:5" ht="15.75">
      <c r="A366" s="21"/>
      <c r="B366" s="8" t="s">
        <v>3</v>
      </c>
      <c r="C366" s="18">
        <f>C364-C365</f>
        <v>109028833.87</v>
      </c>
      <c r="D366" s="18">
        <f>D364-D365</f>
        <v>55523918.499999993</v>
      </c>
      <c r="E366" s="7">
        <f t="shared" si="18"/>
        <v>50.92590329472263</v>
      </c>
    </row>
    <row r="367" spans="1:5" ht="47.25">
      <c r="A367" s="21"/>
      <c r="B367" s="16" t="s">
        <v>154</v>
      </c>
      <c r="C367" s="69">
        <v>46234900</v>
      </c>
      <c r="D367" s="18">
        <v>23804145</v>
      </c>
      <c r="E367" s="7">
        <f t="shared" si="18"/>
        <v>51.485230853749009</v>
      </c>
    </row>
    <row r="368" spans="1:5" ht="15.75">
      <c r="A368" s="21"/>
      <c r="B368" s="8" t="s">
        <v>3</v>
      </c>
      <c r="C368" s="69">
        <v>46234900</v>
      </c>
      <c r="D368" s="14">
        <v>23804145</v>
      </c>
      <c r="E368" s="7">
        <f t="shared" si="18"/>
        <v>51.485230853749009</v>
      </c>
    </row>
    <row r="369" spans="1:5" ht="63">
      <c r="A369" s="21"/>
      <c r="B369" s="16" t="s">
        <v>155</v>
      </c>
      <c r="C369" s="69">
        <v>775900</v>
      </c>
      <c r="D369" s="14">
        <v>353359</v>
      </c>
      <c r="E369" s="7">
        <f t="shared" si="18"/>
        <v>45.541822399793787</v>
      </c>
    </row>
    <row r="370" spans="1:5" ht="15.75">
      <c r="A370" s="21"/>
      <c r="B370" s="8" t="s">
        <v>3</v>
      </c>
      <c r="C370" s="69">
        <v>775900</v>
      </c>
      <c r="D370" s="14">
        <v>353359</v>
      </c>
      <c r="E370" s="7">
        <f t="shared" si="18"/>
        <v>45.541822399793787</v>
      </c>
    </row>
    <row r="371" spans="1:5" ht="47.25">
      <c r="A371" s="21"/>
      <c r="B371" s="16" t="s">
        <v>156</v>
      </c>
      <c r="C371" s="69">
        <v>34659300</v>
      </c>
      <c r="D371" s="14">
        <v>18735359</v>
      </c>
      <c r="E371" s="7">
        <f t="shared" si="18"/>
        <v>54.055791663420784</v>
      </c>
    </row>
    <row r="372" spans="1:5" ht="15.75">
      <c r="A372" s="21"/>
      <c r="B372" s="8" t="s">
        <v>3</v>
      </c>
      <c r="C372" s="69">
        <v>34659300</v>
      </c>
      <c r="D372" s="14">
        <v>18735359</v>
      </c>
      <c r="E372" s="7">
        <f t="shared" si="18"/>
        <v>54.055791663420784</v>
      </c>
    </row>
    <row r="373" spans="1:5" ht="47.25">
      <c r="A373" s="21"/>
      <c r="B373" s="16" t="s">
        <v>157</v>
      </c>
      <c r="C373" s="69">
        <v>52400</v>
      </c>
      <c r="D373" s="14">
        <v>26991.24</v>
      </c>
      <c r="E373" s="7">
        <f t="shared" si="18"/>
        <v>51.51</v>
      </c>
    </row>
    <row r="374" spans="1:5" ht="15.75">
      <c r="A374" s="21"/>
      <c r="B374" s="8" t="s">
        <v>3</v>
      </c>
      <c r="C374" s="69">
        <v>52400</v>
      </c>
      <c r="D374" s="14">
        <v>26991.24</v>
      </c>
      <c r="E374" s="7">
        <f t="shared" si="18"/>
        <v>51.51</v>
      </c>
    </row>
    <row r="375" spans="1:5" ht="63">
      <c r="A375" s="21"/>
      <c r="B375" s="16" t="s">
        <v>158</v>
      </c>
      <c r="C375" s="70">
        <v>877028.38</v>
      </c>
      <c r="D375" s="14">
        <v>877028.38</v>
      </c>
      <c r="E375" s="7">
        <f t="shared" si="18"/>
        <v>100</v>
      </c>
    </row>
    <row r="376" spans="1:5" ht="15.75">
      <c r="A376" s="21"/>
      <c r="B376" s="8" t="s">
        <v>3</v>
      </c>
      <c r="C376" s="53">
        <v>877028.4</v>
      </c>
      <c r="D376" s="14">
        <v>877028.38</v>
      </c>
      <c r="E376" s="7">
        <f t="shared" si="18"/>
        <v>99.999997719572136</v>
      </c>
    </row>
    <row r="377" spans="1:5" ht="47.25">
      <c r="A377" s="21"/>
      <c r="B377" s="16" t="s">
        <v>159</v>
      </c>
      <c r="C377" s="69">
        <v>109825.49</v>
      </c>
      <c r="D377" s="14">
        <v>108582.12</v>
      </c>
      <c r="E377" s="7">
        <f t="shared" si="18"/>
        <v>98.867867559707662</v>
      </c>
    </row>
    <row r="378" spans="1:5" ht="15.75">
      <c r="A378" s="21"/>
      <c r="B378" s="8" t="s">
        <v>3</v>
      </c>
      <c r="C378" s="69">
        <v>109825.49</v>
      </c>
      <c r="D378" s="14">
        <v>108582.12</v>
      </c>
      <c r="E378" s="7">
        <f t="shared" si="18"/>
        <v>98.867867559707662</v>
      </c>
    </row>
    <row r="379" spans="1:5" ht="47.25">
      <c r="A379" s="21"/>
      <c r="B379" s="16" t="s">
        <v>160</v>
      </c>
      <c r="C379" s="69">
        <v>21707300</v>
      </c>
      <c r="D379" s="14">
        <v>15041800</v>
      </c>
      <c r="E379" s="7">
        <f t="shared" si="18"/>
        <v>69.293739893952718</v>
      </c>
    </row>
    <row r="380" spans="1:5" ht="15.75">
      <c r="A380" s="21"/>
      <c r="B380" s="8" t="s">
        <v>133</v>
      </c>
      <c r="C380" s="69">
        <v>21707300</v>
      </c>
      <c r="D380" s="14">
        <v>15041800</v>
      </c>
      <c r="E380" s="7">
        <f t="shared" si="18"/>
        <v>69.293739893952718</v>
      </c>
    </row>
    <row r="381" spans="1:5" ht="47.25">
      <c r="A381" s="21"/>
      <c r="B381" s="16" t="s">
        <v>161</v>
      </c>
      <c r="C381" s="69">
        <v>26219300</v>
      </c>
      <c r="D381" s="14">
        <v>11615997.619999999</v>
      </c>
      <c r="E381" s="7">
        <f t="shared" si="18"/>
        <v>44.303233190817451</v>
      </c>
    </row>
    <row r="382" spans="1:5" ht="15.75">
      <c r="A382" s="21"/>
      <c r="B382" s="8" t="s">
        <v>3</v>
      </c>
      <c r="C382" s="14">
        <v>26219300</v>
      </c>
      <c r="D382" s="14">
        <v>11615997.619999999</v>
      </c>
      <c r="E382" s="7">
        <f t="shared" si="18"/>
        <v>44.303233190817451</v>
      </c>
    </row>
    <row r="383" spans="1:5" ht="94.5">
      <c r="A383" s="21"/>
      <c r="B383" s="16" t="s">
        <v>162</v>
      </c>
      <c r="C383" s="69">
        <v>1765800</v>
      </c>
      <c r="D383" s="14">
        <v>1703824.94</v>
      </c>
      <c r="E383" s="7">
        <f t="shared" si="18"/>
        <v>96.490255974629065</v>
      </c>
    </row>
    <row r="384" spans="1:5" ht="15.75">
      <c r="A384" s="21"/>
      <c r="B384" s="8" t="s">
        <v>133</v>
      </c>
      <c r="C384" s="69">
        <v>1765800</v>
      </c>
      <c r="D384" s="14">
        <v>1703824.94</v>
      </c>
      <c r="E384" s="7">
        <f t="shared" si="18"/>
        <v>96.490255974629065</v>
      </c>
    </row>
    <row r="385" spans="1:5" ht="141.75">
      <c r="A385" s="21"/>
      <c r="B385" s="16" t="s">
        <v>163</v>
      </c>
      <c r="C385" s="69">
        <v>15300</v>
      </c>
      <c r="D385" s="14">
        <v>3695.72</v>
      </c>
      <c r="E385" s="7">
        <f t="shared" si="18"/>
        <v>24.155032679738561</v>
      </c>
    </row>
    <row r="386" spans="1:5" ht="15.75">
      <c r="A386" s="21"/>
      <c r="B386" s="8" t="s">
        <v>133</v>
      </c>
      <c r="C386" s="14">
        <v>15300</v>
      </c>
      <c r="D386" s="14">
        <v>3695.72</v>
      </c>
      <c r="E386" s="7">
        <f t="shared" si="18"/>
        <v>24.155032679738561</v>
      </c>
    </row>
    <row r="387" spans="1:5" ht="78.75">
      <c r="A387" s="21"/>
      <c r="B387" s="16" t="s">
        <v>164</v>
      </c>
      <c r="C387" s="78">
        <v>100180</v>
      </c>
      <c r="D387" s="18">
        <v>40935.83</v>
      </c>
      <c r="E387" s="79">
        <f t="shared" si="18"/>
        <v>40.862277899780395</v>
      </c>
    </row>
    <row r="388" spans="1:5" ht="15.75">
      <c r="A388" s="21"/>
      <c r="B388" s="8" t="s">
        <v>3</v>
      </c>
      <c r="C388" s="78">
        <v>100180</v>
      </c>
      <c r="D388" s="18">
        <v>40935.83</v>
      </c>
      <c r="E388" s="79">
        <f t="shared" ref="E388:E411" si="19">D388/C388*100</f>
        <v>40.862277899780395</v>
      </c>
    </row>
    <row r="389" spans="1:5" ht="31.5">
      <c r="A389" s="21"/>
      <c r="B389" s="16" t="s">
        <v>165</v>
      </c>
      <c r="C389" s="14">
        <v>72056999.469999999</v>
      </c>
      <c r="D389" s="14">
        <v>37338258.469999999</v>
      </c>
      <c r="E389" s="7">
        <f t="shared" si="19"/>
        <v>51.817670378497091</v>
      </c>
    </row>
    <row r="390" spans="1:5" ht="15.75">
      <c r="A390" s="21"/>
      <c r="B390" s="8" t="s">
        <v>133</v>
      </c>
      <c r="C390" s="18">
        <v>171091.17</v>
      </c>
      <c r="D390" s="69">
        <v>171091.17</v>
      </c>
      <c r="E390" s="7">
        <f t="shared" si="19"/>
        <v>100</v>
      </c>
    </row>
    <row r="391" spans="1:5" ht="15.75">
      <c r="A391" s="21"/>
      <c r="B391" s="8" t="s">
        <v>3</v>
      </c>
      <c r="C391" s="18">
        <f>C389-C390</f>
        <v>71885908.299999997</v>
      </c>
      <c r="D391" s="69">
        <f>D389-D390</f>
        <v>37167167.299999997</v>
      </c>
      <c r="E391" s="7">
        <f t="shared" si="19"/>
        <v>51.702994618765906</v>
      </c>
    </row>
    <row r="392" spans="1:5" ht="141.75">
      <c r="A392" s="21"/>
      <c r="B392" s="16" t="s">
        <v>166</v>
      </c>
      <c r="C392" s="69">
        <v>171091.17</v>
      </c>
      <c r="D392" s="69">
        <v>171091.17</v>
      </c>
      <c r="E392" s="7">
        <f t="shared" si="19"/>
        <v>100</v>
      </c>
    </row>
    <row r="393" spans="1:5" ht="15.75">
      <c r="A393" s="21"/>
      <c r="B393" s="8" t="s">
        <v>133</v>
      </c>
      <c r="C393" s="78">
        <v>171091.17</v>
      </c>
      <c r="D393" s="69">
        <v>171091.17</v>
      </c>
      <c r="E393" s="7">
        <f t="shared" si="19"/>
        <v>100</v>
      </c>
    </row>
    <row r="394" spans="1:5" ht="173.25">
      <c r="A394" s="21"/>
      <c r="B394" s="16" t="s">
        <v>167</v>
      </c>
      <c r="C394" s="69">
        <v>20375600</v>
      </c>
      <c r="D394" s="14">
        <v>12260395</v>
      </c>
      <c r="E394" s="7">
        <f t="shared" si="19"/>
        <v>60.171945856809131</v>
      </c>
    </row>
    <row r="395" spans="1:5" ht="15.75">
      <c r="A395" s="21"/>
      <c r="B395" s="8" t="s">
        <v>133</v>
      </c>
      <c r="C395" s="69">
        <v>20375600</v>
      </c>
      <c r="D395" s="14">
        <v>12260395</v>
      </c>
      <c r="E395" s="7">
        <f t="shared" si="19"/>
        <v>60.171945856809131</v>
      </c>
    </row>
    <row r="396" spans="1:5" ht="35.25" customHeight="1">
      <c r="A396" s="21"/>
      <c r="B396" s="16" t="s">
        <v>168</v>
      </c>
      <c r="C396" s="70">
        <v>23241800</v>
      </c>
      <c r="D396" s="14">
        <v>10650000</v>
      </c>
      <c r="E396" s="7">
        <f t="shared" si="19"/>
        <v>45.822612706416891</v>
      </c>
    </row>
    <row r="397" spans="1:5" ht="15.75">
      <c r="A397" s="21"/>
      <c r="B397" s="8" t="s">
        <v>3</v>
      </c>
      <c r="C397" s="70">
        <v>23241800</v>
      </c>
      <c r="D397" s="14">
        <v>10650000</v>
      </c>
      <c r="E397" s="7">
        <f t="shared" si="19"/>
        <v>45.822612706416891</v>
      </c>
    </row>
    <row r="398" spans="1:5" ht="78.75">
      <c r="A398" s="21"/>
      <c r="B398" s="16" t="s">
        <v>169</v>
      </c>
      <c r="C398" s="78">
        <v>21423640</v>
      </c>
      <c r="D398" s="18">
        <f>D399+D400</f>
        <v>10650000</v>
      </c>
      <c r="E398" s="79">
        <f t="shared" si="19"/>
        <v>49.711440259451706</v>
      </c>
    </row>
    <row r="399" spans="1:5" ht="15.75">
      <c r="A399" s="21"/>
      <c r="B399" s="8" t="s">
        <v>15</v>
      </c>
      <c r="C399" s="78"/>
      <c r="D399" s="18"/>
      <c r="E399" s="79"/>
    </row>
    <row r="400" spans="1:5" ht="15.75">
      <c r="A400" s="21"/>
      <c r="B400" s="8" t="s">
        <v>3</v>
      </c>
      <c r="C400" s="78">
        <v>2324180</v>
      </c>
      <c r="D400" s="18">
        <v>10650000</v>
      </c>
      <c r="E400" s="79">
        <f t="shared" si="19"/>
        <v>458.22612706416885</v>
      </c>
    </row>
    <row r="401" spans="1:6" ht="47.25">
      <c r="A401" s="21"/>
      <c r="B401" s="16" t="s">
        <v>170</v>
      </c>
      <c r="C401" s="69">
        <v>69668.3</v>
      </c>
      <c r="D401" s="14">
        <v>69668.3</v>
      </c>
      <c r="E401" s="7">
        <f t="shared" si="19"/>
        <v>100</v>
      </c>
    </row>
    <row r="402" spans="1:6" ht="15.75">
      <c r="A402" s="21"/>
      <c r="B402" s="8" t="s">
        <v>3</v>
      </c>
      <c r="C402" s="69">
        <v>69668.3</v>
      </c>
      <c r="D402" s="14">
        <v>69668.3</v>
      </c>
      <c r="E402" s="7">
        <f t="shared" si="19"/>
        <v>100</v>
      </c>
    </row>
    <row r="403" spans="1:6" ht="63">
      <c r="A403" s="21"/>
      <c r="B403" s="71" t="s">
        <v>171</v>
      </c>
      <c r="C403" s="69">
        <v>6208300</v>
      </c>
      <c r="D403" s="14">
        <v>3070204</v>
      </c>
      <c r="E403" s="7">
        <f t="shared" si="19"/>
        <v>49.453215856192514</v>
      </c>
      <c r="F403" s="52"/>
    </row>
    <row r="404" spans="1:6" ht="15.75">
      <c r="A404" s="21"/>
      <c r="B404" s="8" t="s">
        <v>3</v>
      </c>
      <c r="C404" s="69">
        <v>6208300</v>
      </c>
      <c r="D404" s="14">
        <v>3070204</v>
      </c>
      <c r="E404" s="7">
        <f t="shared" si="19"/>
        <v>49.453215856192514</v>
      </c>
    </row>
    <row r="405" spans="1:6" ht="126">
      <c r="A405" s="21"/>
      <c r="B405" s="16" t="s">
        <v>172</v>
      </c>
      <c r="C405" s="69">
        <v>566800</v>
      </c>
      <c r="D405" s="14">
        <v>566800</v>
      </c>
      <c r="E405" s="7">
        <f t="shared" si="19"/>
        <v>100</v>
      </c>
    </row>
    <row r="406" spans="1:6" ht="15.75">
      <c r="A406" s="21"/>
      <c r="B406" s="8" t="s">
        <v>3</v>
      </c>
      <c r="C406" s="69">
        <v>566800</v>
      </c>
      <c r="D406" s="14">
        <v>566800</v>
      </c>
      <c r="E406" s="7">
        <f t="shared" si="19"/>
        <v>100</v>
      </c>
    </row>
    <row r="407" spans="1:6" ht="110.25">
      <c r="A407" s="21"/>
      <c r="B407" s="16" t="s">
        <v>173</v>
      </c>
      <c r="C407" s="14">
        <v>14411000</v>
      </c>
      <c r="D407" s="14">
        <v>6831897</v>
      </c>
      <c r="E407" s="7">
        <f t="shared" si="19"/>
        <v>47.407515092637567</v>
      </c>
    </row>
    <row r="408" spans="1:6" ht="15.75">
      <c r="A408" s="21"/>
      <c r="B408" s="8" t="s">
        <v>3</v>
      </c>
      <c r="C408" s="14">
        <v>14411000</v>
      </c>
      <c r="D408" s="14">
        <v>6831897</v>
      </c>
      <c r="E408" s="7">
        <f t="shared" si="19"/>
        <v>47.407515092637567</v>
      </c>
    </row>
    <row r="409" spans="1:6" ht="31.5">
      <c r="A409" s="21"/>
      <c r="B409" s="16" t="s">
        <v>174</v>
      </c>
      <c r="C409" s="14">
        <v>14411000</v>
      </c>
      <c r="D409" s="14">
        <v>6831897</v>
      </c>
      <c r="E409" s="7">
        <f t="shared" si="19"/>
        <v>47.407515092637567</v>
      </c>
    </row>
    <row r="410" spans="1:6" ht="15.75">
      <c r="A410" s="21"/>
      <c r="B410" s="8" t="s">
        <v>3</v>
      </c>
      <c r="C410" s="14">
        <v>14411000</v>
      </c>
      <c r="D410" s="14">
        <v>6831897</v>
      </c>
      <c r="E410" s="7">
        <f t="shared" si="19"/>
        <v>47.407515092637567</v>
      </c>
    </row>
    <row r="411" spans="1:6" ht="63">
      <c r="A411" s="21"/>
      <c r="B411" s="16" t="s">
        <v>175</v>
      </c>
      <c r="C411" s="14">
        <v>14411000</v>
      </c>
      <c r="D411" s="14">
        <v>6831897</v>
      </c>
      <c r="E411" s="7">
        <f t="shared" si="19"/>
        <v>47.407515092637567</v>
      </c>
    </row>
    <row r="412" spans="1:6" ht="15.75">
      <c r="A412" s="21"/>
      <c r="B412" s="8" t="s">
        <v>3</v>
      </c>
      <c r="C412" s="14">
        <v>14411000</v>
      </c>
      <c r="D412" s="14">
        <v>6831897</v>
      </c>
      <c r="E412" s="7">
        <f>D411/C411*100</f>
        <v>47.407515092637567</v>
      </c>
    </row>
    <row r="413" spans="1:6" ht="78.75">
      <c r="A413" s="21"/>
      <c r="B413" s="68" t="s">
        <v>176</v>
      </c>
      <c r="C413" s="83">
        <v>9776323.9199999999</v>
      </c>
      <c r="D413" s="83">
        <v>180020.85</v>
      </c>
      <c r="E413" s="79">
        <f t="shared" ref="E413:E418" si="20">D413/C413*100</f>
        <v>1.841396126735539</v>
      </c>
    </row>
    <row r="414" spans="1:6" ht="15.75">
      <c r="A414" s="21"/>
      <c r="B414" s="8" t="s">
        <v>4</v>
      </c>
      <c r="C414" s="14">
        <v>250000</v>
      </c>
      <c r="D414" s="14">
        <v>180020.85</v>
      </c>
      <c r="E414" s="7">
        <f t="shared" si="20"/>
        <v>72.008340000000004</v>
      </c>
    </row>
    <row r="415" spans="1:6" ht="63">
      <c r="A415" s="21"/>
      <c r="B415" s="16" t="s">
        <v>177</v>
      </c>
      <c r="C415" s="14">
        <v>250000</v>
      </c>
      <c r="D415" s="14">
        <v>180020.85</v>
      </c>
      <c r="E415" s="7">
        <f t="shared" si="20"/>
        <v>72.008340000000004</v>
      </c>
    </row>
    <row r="416" spans="1:6" ht="15.75">
      <c r="A416" s="21"/>
      <c r="B416" s="8" t="s">
        <v>4</v>
      </c>
      <c r="C416" s="14">
        <v>250000</v>
      </c>
      <c r="D416" s="14">
        <v>180020.85</v>
      </c>
      <c r="E416" s="7">
        <f t="shared" si="20"/>
        <v>72.008340000000004</v>
      </c>
    </row>
    <row r="417" spans="1:5" ht="47.25">
      <c r="A417" s="21"/>
      <c r="B417" s="16" t="s">
        <v>178</v>
      </c>
      <c r="C417" s="14">
        <v>250000</v>
      </c>
      <c r="D417" s="14">
        <v>180020.85</v>
      </c>
      <c r="E417" s="7">
        <f t="shared" si="20"/>
        <v>72.008340000000004</v>
      </c>
    </row>
    <row r="418" spans="1:5" ht="15.75">
      <c r="A418" s="21"/>
      <c r="B418" s="8" t="s">
        <v>4</v>
      </c>
      <c r="C418" s="14">
        <v>250000</v>
      </c>
      <c r="D418" s="14">
        <v>180020.85</v>
      </c>
      <c r="E418" s="7">
        <f t="shared" si="20"/>
        <v>72.008340000000004</v>
      </c>
    </row>
    <row r="419" spans="1:5" ht="31.5">
      <c r="A419" s="21"/>
      <c r="B419" s="16" t="s">
        <v>179</v>
      </c>
      <c r="C419" s="14"/>
      <c r="D419" s="14"/>
      <c r="E419" s="38"/>
    </row>
    <row r="420" spans="1:5" ht="15.75">
      <c r="A420" s="21"/>
      <c r="B420" s="8" t="s">
        <v>4</v>
      </c>
      <c r="C420" s="14"/>
      <c r="D420" s="14"/>
      <c r="E420" s="38"/>
    </row>
    <row r="421" spans="1:5" ht="47.25">
      <c r="A421" s="21"/>
      <c r="B421" s="16" t="s">
        <v>180</v>
      </c>
      <c r="C421" s="14">
        <v>9526323.9199999999</v>
      </c>
      <c r="D421" s="14">
        <v>0</v>
      </c>
      <c r="E421" s="7">
        <f>D421/C421*100</f>
        <v>0</v>
      </c>
    </row>
    <row r="422" spans="1:5" ht="15.75">
      <c r="A422" s="21"/>
      <c r="B422" s="8" t="s">
        <v>4</v>
      </c>
      <c r="C422" s="14">
        <v>9526323.9199999999</v>
      </c>
      <c r="D422" s="14">
        <v>0</v>
      </c>
      <c r="E422" s="7">
        <f>D422/C422*100</f>
        <v>0</v>
      </c>
    </row>
    <row r="423" spans="1:5" ht="47.25">
      <c r="A423" s="21"/>
      <c r="B423" s="16" t="s">
        <v>181</v>
      </c>
      <c r="C423" s="14"/>
      <c r="D423" s="14"/>
      <c r="E423" s="7"/>
    </row>
    <row r="424" spans="1:5" ht="15.75">
      <c r="A424" s="21"/>
      <c r="B424" s="8" t="s">
        <v>4</v>
      </c>
      <c r="C424" s="14"/>
      <c r="D424" s="14"/>
      <c r="E424" s="7"/>
    </row>
    <row r="425" spans="1:5" ht="47.25">
      <c r="A425" s="21"/>
      <c r="B425" s="16" t="s">
        <v>182</v>
      </c>
      <c r="C425" s="14">
        <v>3689320</v>
      </c>
      <c r="D425" s="14">
        <v>0</v>
      </c>
      <c r="E425" s="7">
        <f t="shared" ref="E425:E430" si="21">D425/C425*100</f>
        <v>0</v>
      </c>
    </row>
    <row r="426" spans="1:5" ht="15.75">
      <c r="A426" s="21"/>
      <c r="B426" s="8" t="s">
        <v>3</v>
      </c>
      <c r="C426" s="14">
        <v>3689320</v>
      </c>
      <c r="D426" s="14">
        <v>0</v>
      </c>
      <c r="E426" s="7">
        <f t="shared" si="21"/>
        <v>0</v>
      </c>
    </row>
    <row r="427" spans="1:5" ht="63">
      <c r="A427" s="21"/>
      <c r="B427" s="68" t="s">
        <v>183</v>
      </c>
      <c r="C427" s="83">
        <v>135000</v>
      </c>
      <c r="D427" s="83">
        <v>32970</v>
      </c>
      <c r="E427" s="79">
        <f t="shared" si="21"/>
        <v>24.422222222222224</v>
      </c>
    </row>
    <row r="428" spans="1:5" ht="15.75">
      <c r="A428" s="21"/>
      <c r="B428" s="8" t="s">
        <v>4</v>
      </c>
      <c r="C428" s="14">
        <v>135000</v>
      </c>
      <c r="D428" s="14">
        <v>32970</v>
      </c>
      <c r="E428" s="7">
        <f t="shared" si="21"/>
        <v>24.422222222222224</v>
      </c>
    </row>
    <row r="429" spans="1:5" ht="31.5">
      <c r="A429" s="21"/>
      <c r="B429" s="16" t="s">
        <v>184</v>
      </c>
      <c r="C429" s="14">
        <v>5000</v>
      </c>
      <c r="D429" s="14">
        <v>0</v>
      </c>
      <c r="E429" s="7">
        <f t="shared" si="21"/>
        <v>0</v>
      </c>
    </row>
    <row r="430" spans="1:5" ht="15.75">
      <c r="A430" s="21"/>
      <c r="B430" s="8" t="s">
        <v>4</v>
      </c>
      <c r="C430" s="14">
        <v>5000</v>
      </c>
      <c r="D430" s="14">
        <v>0</v>
      </c>
      <c r="E430" s="7">
        <f t="shared" si="21"/>
        <v>0</v>
      </c>
    </row>
    <row r="431" spans="1:5" ht="31.5">
      <c r="A431" s="21"/>
      <c r="B431" s="71" t="s">
        <v>185</v>
      </c>
      <c r="C431" s="14"/>
      <c r="D431" s="14"/>
      <c r="E431" s="7"/>
    </row>
    <row r="432" spans="1:5" ht="15.75">
      <c r="A432" s="21"/>
      <c r="B432" s="8" t="s">
        <v>4</v>
      </c>
      <c r="C432" s="14"/>
      <c r="D432" s="14"/>
      <c r="E432" s="7"/>
    </row>
    <row r="433" spans="1:5" ht="31.5">
      <c r="A433" s="21"/>
      <c r="B433" s="16" t="s">
        <v>186</v>
      </c>
      <c r="C433" s="14">
        <v>130000</v>
      </c>
      <c r="D433" s="14">
        <v>32970</v>
      </c>
      <c r="E433" s="7">
        <f t="shared" ref="E433:E441" si="22">D433/C433*100</f>
        <v>25.361538461538462</v>
      </c>
    </row>
    <row r="434" spans="1:5" ht="15.75">
      <c r="A434" s="21"/>
      <c r="B434" s="8" t="s">
        <v>4</v>
      </c>
      <c r="C434" s="14">
        <v>130000</v>
      </c>
      <c r="D434" s="14">
        <v>32970</v>
      </c>
      <c r="E434" s="7">
        <f t="shared" si="22"/>
        <v>25.361538461538462</v>
      </c>
    </row>
    <row r="435" spans="1:5" ht="78.75">
      <c r="A435" s="21"/>
      <c r="B435" s="16" t="s">
        <v>187</v>
      </c>
      <c r="C435" s="14">
        <v>10000</v>
      </c>
      <c r="D435" s="14">
        <v>0</v>
      </c>
      <c r="E435" s="7">
        <f t="shared" si="22"/>
        <v>0</v>
      </c>
    </row>
    <row r="436" spans="1:5" ht="15.75">
      <c r="A436" s="21"/>
      <c r="B436" s="8" t="s">
        <v>4</v>
      </c>
      <c r="C436" s="14">
        <v>10000</v>
      </c>
      <c r="D436" s="14">
        <v>0</v>
      </c>
      <c r="E436" s="7">
        <f t="shared" si="22"/>
        <v>0</v>
      </c>
    </row>
    <row r="437" spans="1:5" ht="47.25">
      <c r="A437" s="21"/>
      <c r="B437" s="16" t="s">
        <v>188</v>
      </c>
      <c r="C437" s="14">
        <v>120000</v>
      </c>
      <c r="D437" s="14">
        <v>32970</v>
      </c>
      <c r="E437" s="7">
        <f t="shared" si="22"/>
        <v>27.474999999999998</v>
      </c>
    </row>
    <row r="438" spans="1:5" ht="15.75">
      <c r="A438" s="21"/>
      <c r="B438" s="8" t="s">
        <v>4</v>
      </c>
      <c r="C438" s="14">
        <v>120000</v>
      </c>
      <c r="D438" s="14">
        <v>32970</v>
      </c>
      <c r="E438" s="7">
        <f t="shared" si="22"/>
        <v>27.474999999999998</v>
      </c>
    </row>
    <row r="439" spans="1:5" ht="15.75">
      <c r="A439" s="21"/>
      <c r="B439" s="13" t="s">
        <v>189</v>
      </c>
      <c r="C439" s="82">
        <f>C427+C413+C358+C304+C284+C218+C194+C120+C39+C6</f>
        <v>1552956325.3</v>
      </c>
      <c r="D439" s="83">
        <f>D6+D39+D120+D194+D218+D284+D304+D358+D413+D427</f>
        <v>765669979.26000011</v>
      </c>
      <c r="E439" s="84">
        <f t="shared" si="22"/>
        <v>49.30402528300904</v>
      </c>
    </row>
    <row r="440" spans="1:5" ht="15.75">
      <c r="A440" s="21"/>
      <c r="B440" s="6" t="s">
        <v>190</v>
      </c>
      <c r="C440" s="83">
        <f>C359+C40</f>
        <v>47076800</v>
      </c>
      <c r="D440" s="83">
        <f>D40+D359</f>
        <v>34470536.519999996</v>
      </c>
      <c r="E440" s="42">
        <f t="shared" si="22"/>
        <v>73.221919331815229</v>
      </c>
    </row>
    <row r="441" spans="1:5" ht="15.75">
      <c r="A441" s="21"/>
      <c r="B441" s="6" t="s">
        <v>191</v>
      </c>
      <c r="C441" s="82">
        <f>C360+C305+C121+C41+C7</f>
        <v>455927729.83000004</v>
      </c>
      <c r="D441" s="83">
        <f>D7+D41+D121+D305+D360</f>
        <v>213871407.69999999</v>
      </c>
      <c r="E441" s="42">
        <f t="shared" si="22"/>
        <v>46.909058981726197</v>
      </c>
    </row>
    <row r="442" spans="1:5" ht="15.75">
      <c r="A442" s="21"/>
      <c r="B442" s="6" t="s">
        <v>192</v>
      </c>
      <c r="C442" s="82">
        <f>C439-C440-C441-C443</f>
        <v>264101795.46999991</v>
      </c>
      <c r="D442" s="83">
        <v>124403035.04000001</v>
      </c>
      <c r="E442" s="42">
        <f>D442/C442*100</f>
        <v>47.104198901264688</v>
      </c>
    </row>
    <row r="443" spans="1:5" ht="15.75">
      <c r="A443" s="21"/>
      <c r="B443" s="6" t="s">
        <v>46</v>
      </c>
      <c r="C443" s="82">
        <v>785850000</v>
      </c>
      <c r="D443" s="83">
        <f>D220+D307</f>
        <v>392925000</v>
      </c>
      <c r="E443" s="42">
        <f>D443/C443*100</f>
        <v>50</v>
      </c>
    </row>
    <row r="444" spans="1:5" ht="15.75">
      <c r="A444" s="72"/>
      <c r="B444" s="73"/>
      <c r="C444" s="73"/>
      <c r="D444" s="74"/>
      <c r="E444" s="74"/>
    </row>
    <row r="445" spans="1:5" ht="47.25">
      <c r="A445" s="72"/>
      <c r="B445" s="75" t="s">
        <v>193</v>
      </c>
      <c r="D445" s="89" t="s">
        <v>197</v>
      </c>
      <c r="E445" s="89"/>
    </row>
    <row r="446" spans="1:5" ht="15.75">
      <c r="A446" s="72"/>
      <c r="B446" t="s">
        <v>198</v>
      </c>
      <c r="D446" s="76"/>
      <c r="E446" s="76"/>
    </row>
    <row r="447" spans="1:5">
      <c r="D447" s="76"/>
      <c r="E447" s="76"/>
    </row>
    <row r="448" spans="1:5" ht="15.75">
      <c r="B448" s="75"/>
      <c r="D448" s="89"/>
      <c r="E448" s="89"/>
    </row>
    <row r="449" spans="4:5">
      <c r="D449" s="76"/>
      <c r="E449" s="76"/>
    </row>
    <row r="450" spans="4:5">
      <c r="D450" s="76"/>
      <c r="E450" s="76"/>
    </row>
    <row r="451" spans="4:5">
      <c r="D451" s="76"/>
      <c r="E451" s="76"/>
    </row>
    <row r="452" spans="4:5">
      <c r="D452" s="76"/>
      <c r="E452" s="76"/>
    </row>
    <row r="453" spans="4:5">
      <c r="D453" s="76"/>
      <c r="E453" s="76"/>
    </row>
    <row r="454" spans="4:5">
      <c r="D454" s="76"/>
      <c r="E454" s="76"/>
    </row>
    <row r="455" spans="4:5">
      <c r="D455" s="76"/>
      <c r="E455" s="76"/>
    </row>
    <row r="456" spans="4:5">
      <c r="D456" s="76"/>
      <c r="E456" s="76"/>
    </row>
    <row r="457" spans="4:5">
      <c r="D457" s="76"/>
      <c r="E457" s="76"/>
    </row>
    <row r="458" spans="4:5">
      <c r="D458" s="76"/>
      <c r="E458" s="76"/>
    </row>
    <row r="459" spans="4:5">
      <c r="D459" s="76"/>
      <c r="E459" s="76"/>
    </row>
    <row r="460" spans="4:5">
      <c r="D460" s="76"/>
      <c r="E460" s="76"/>
    </row>
    <row r="461" spans="4:5">
      <c r="D461" s="76"/>
      <c r="E461" s="76"/>
    </row>
    <row r="462" spans="4:5">
      <c r="D462" s="76"/>
      <c r="E462" s="76"/>
    </row>
    <row r="463" spans="4:5">
      <c r="D463" s="76"/>
      <c r="E463" s="76"/>
    </row>
    <row r="464" spans="4:5">
      <c r="D464" s="76"/>
      <c r="E464" s="76"/>
    </row>
    <row r="465" spans="4:5">
      <c r="D465" s="76"/>
      <c r="E465" s="76"/>
    </row>
    <row r="466" spans="4:5">
      <c r="D466" s="76"/>
      <c r="E466" s="76"/>
    </row>
    <row r="467" spans="4:5">
      <c r="D467" s="76"/>
      <c r="E467" s="76"/>
    </row>
    <row r="468" spans="4:5">
      <c r="D468" s="76"/>
      <c r="E468" s="76"/>
    </row>
    <row r="469" spans="4:5">
      <c r="D469" s="76"/>
      <c r="E469" s="76"/>
    </row>
    <row r="470" spans="4:5">
      <c r="D470" s="76"/>
      <c r="E470" s="76"/>
    </row>
    <row r="471" spans="4:5">
      <c r="D471" s="76"/>
      <c r="E471" s="76"/>
    </row>
    <row r="472" spans="4:5">
      <c r="D472" s="76"/>
      <c r="E472" s="76"/>
    </row>
    <row r="473" spans="4:5">
      <c r="D473" s="76"/>
      <c r="E473" s="76"/>
    </row>
    <row r="474" spans="4:5">
      <c r="D474" s="76"/>
      <c r="E474" s="76"/>
    </row>
    <row r="475" spans="4:5">
      <c r="D475" s="76"/>
      <c r="E475" s="76"/>
    </row>
    <row r="476" spans="4:5">
      <c r="D476" s="76"/>
      <c r="E476" s="76"/>
    </row>
    <row r="477" spans="4:5">
      <c r="D477" s="76"/>
      <c r="E477" s="76"/>
    </row>
    <row r="478" spans="4:5">
      <c r="D478" s="76"/>
      <c r="E478" s="76"/>
    </row>
    <row r="479" spans="4:5">
      <c r="D479" s="76"/>
      <c r="E479" s="76"/>
    </row>
    <row r="480" spans="4:5">
      <c r="D480" s="76"/>
      <c r="E480" s="76"/>
    </row>
    <row r="481" spans="4:5">
      <c r="D481" s="76"/>
      <c r="E481" s="76"/>
    </row>
    <row r="482" spans="4:5">
      <c r="D482" s="76"/>
      <c r="E482" s="76"/>
    </row>
    <row r="483" spans="4:5">
      <c r="D483" s="76"/>
      <c r="E483" s="76"/>
    </row>
    <row r="484" spans="4:5">
      <c r="D484" s="76"/>
      <c r="E484" s="76"/>
    </row>
    <row r="485" spans="4:5">
      <c r="D485" s="77">
        <f>SUM(D7:D484)</f>
        <v>4875969288.4100027</v>
      </c>
      <c r="E485" s="77">
        <f>SUM(D485)</f>
        <v>4875969288.4100027</v>
      </c>
    </row>
    <row r="486" spans="4:5">
      <c r="D486" s="76"/>
      <c r="E486" s="76"/>
    </row>
    <row r="487" spans="4:5">
      <c r="D487" s="76"/>
      <c r="E487" s="76"/>
    </row>
    <row r="488" spans="4:5">
      <c r="D488" s="76"/>
      <c r="E488" s="76"/>
    </row>
    <row r="489" spans="4:5">
      <c r="D489" s="76"/>
      <c r="E489" s="76"/>
    </row>
    <row r="490" spans="4:5">
      <c r="D490" s="76"/>
      <c r="E490" s="76"/>
    </row>
    <row r="491" spans="4:5">
      <c r="D491" s="76"/>
      <c r="E491" s="76"/>
    </row>
    <row r="492" spans="4:5">
      <c r="D492" s="76"/>
      <c r="E492" s="76"/>
    </row>
    <row r="493" spans="4:5">
      <c r="D493" s="76"/>
      <c r="E493" s="76"/>
    </row>
    <row r="494" spans="4:5">
      <c r="D494" s="76"/>
      <c r="E494" s="76"/>
    </row>
    <row r="495" spans="4:5">
      <c r="D495" s="76"/>
      <c r="E495" s="76"/>
    </row>
    <row r="496" spans="4:5">
      <c r="D496" s="76"/>
      <c r="E496" s="76"/>
    </row>
    <row r="497" spans="4:5">
      <c r="D497" s="76"/>
      <c r="E497" s="76"/>
    </row>
    <row r="498" spans="4:5">
      <c r="D498" s="76"/>
      <c r="E498" s="76"/>
    </row>
    <row r="499" spans="4:5">
      <c r="D499" s="76"/>
      <c r="E499" s="76"/>
    </row>
    <row r="500" spans="4:5">
      <c r="D500" s="76"/>
      <c r="E500" s="76"/>
    </row>
    <row r="501" spans="4:5">
      <c r="D501" s="76"/>
      <c r="E501" s="76"/>
    </row>
    <row r="502" spans="4:5">
      <c r="D502" s="76"/>
      <c r="E502" s="76"/>
    </row>
  </sheetData>
  <mergeCells count="3">
    <mergeCell ref="A1:E4"/>
    <mergeCell ref="D445:E445"/>
    <mergeCell ref="D448:E44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2017-11-09T05:52:09Z</dcterms:modified>
</cp:coreProperties>
</file>